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iagrams/data1.xml" ContentType="application/vnd.openxmlformats-officedocument.drawingml.diagramData+xml"/>
  <Override PartName="/xl/diagrams/data3.xml" ContentType="application/vnd.openxmlformats-officedocument.drawingml.diagramData+xml"/>
  <Override PartName="/xl/diagrams/data2.xml" ContentType="application/vnd.openxmlformats-officedocument.drawingml.diagramData+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3820"/>
  <mc:AlternateContent xmlns:mc="http://schemas.openxmlformats.org/markup-compatibility/2006">
    <mc:Choice Requires="x15">
      <x15ac:absPath xmlns:x15ac="http://schemas.microsoft.com/office/spreadsheetml/2010/11/ac" url="C:\Users\1018435030\Desktop\Costos de Operación 2020 I\"/>
    </mc:Choice>
  </mc:AlternateContent>
  <xr:revisionPtr revIDLastSave="0" documentId="13_ncr:1_{5E1D13C9-DD02-4735-9A27-CE42A0D7D566}" xr6:coauthVersionLast="45" xr6:coauthVersionMax="45" xr10:uidLastSave="{00000000-0000-0000-0000-000000000000}"/>
  <bookViews>
    <workbookView xWindow="-120" yWindow="-120" windowWidth="20730" windowHeight="11160" xr2:uid="{00000000-000D-0000-FFFF-FFFF00000000}"/>
  </bookViews>
  <sheets>
    <sheet name="CONTENIDO" sheetId="12" r:id="rId1"/>
    <sheet name="EMPRESA POR TIPO DE AERONAVE" sheetId="13" r:id="rId2"/>
    <sheet name="Cobertura" sheetId="14" r:id="rId3"/>
    <sheet name="Graficas" sheetId="15" r:id="rId4"/>
    <sheet name="PAX REGULAR NACIONAL -  INTER" sheetId="4" r:id="rId5"/>
    <sheet name="CARGA NACIONAL - INTER" sheetId="6" r:id="rId6"/>
    <sheet name="COMERCIAL REGIONAL" sheetId="7" r:id="rId7"/>
    <sheet name="AEROTAXIS" sheetId="8" r:id="rId8"/>
    <sheet name="TRABAJOS AEREOS ESPECIALES" sheetId="9" r:id="rId9"/>
    <sheet name="AVIACION AGRICOLA" sheetId="10" r:id="rId10"/>
    <sheet name="ESPECIAL DE CARGA" sheetId="16" r:id="rId11"/>
  </sheets>
  <definedNames>
    <definedName name="_xlnm._FilterDatabase" localSheetId="1" hidden="1">'EMPRESA POR TIPO DE AERONAVE'!$A$2:$D$259</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4" l="1"/>
  <c r="O17" i="4"/>
  <c r="O13" i="4"/>
  <c r="B23" i="16" l="1"/>
  <c r="C17" i="16"/>
  <c r="C18" i="16" s="1"/>
  <c r="C36" i="16" s="1"/>
  <c r="B17" i="16"/>
  <c r="C13" i="16"/>
  <c r="C31" i="16" s="1"/>
  <c r="B13" i="16"/>
  <c r="C24" i="16" l="1"/>
  <c r="C26" i="16"/>
  <c r="C28" i="16"/>
  <c r="C32" i="16"/>
  <c r="B18" i="16"/>
  <c r="C23" i="16"/>
  <c r="C25" i="16"/>
  <c r="C27" i="16"/>
  <c r="C29" i="16"/>
  <c r="C33" i="16"/>
  <c r="C35" i="16"/>
  <c r="C30" i="16"/>
  <c r="C34" i="16"/>
  <c r="B36" i="16" l="1"/>
  <c r="B34" i="16"/>
  <c r="B32" i="16"/>
  <c r="B30" i="16"/>
  <c r="B26" i="16"/>
  <c r="B33" i="16"/>
  <c r="B29" i="16"/>
  <c r="B27" i="16"/>
  <c r="B25" i="16"/>
  <c r="B28" i="16"/>
  <c r="B24" i="16"/>
  <c r="B35" i="16"/>
  <c r="B31" i="16"/>
  <c r="D31" i="15" l="1"/>
  <c r="E31" i="15"/>
  <c r="D32" i="15"/>
  <c r="E32" i="15"/>
  <c r="D33" i="15"/>
  <c r="E33" i="15"/>
  <c r="D34" i="15"/>
  <c r="E34" i="15"/>
  <c r="D35" i="15"/>
  <c r="E35" i="15"/>
  <c r="D36" i="15"/>
  <c r="E36" i="15"/>
  <c r="D37" i="15"/>
  <c r="E37" i="15"/>
  <c r="D38" i="15"/>
  <c r="E38" i="15"/>
  <c r="D39" i="15"/>
  <c r="E39" i="15"/>
  <c r="D40" i="15"/>
  <c r="E40" i="15"/>
  <c r="D41" i="15"/>
  <c r="E41" i="15"/>
  <c r="D42" i="15"/>
  <c r="E42" i="15"/>
  <c r="D43" i="15"/>
  <c r="E43" i="15"/>
  <c r="D44" i="15"/>
  <c r="E44" i="15"/>
  <c r="E45" i="15"/>
  <c r="E46" i="15"/>
  <c r="D5" i="14"/>
  <c r="D6" i="14"/>
  <c r="D7" i="14"/>
  <c r="D8" i="14"/>
  <c r="D9" i="14"/>
  <c r="D10" i="14"/>
  <c r="D11" i="14"/>
  <c r="D12" i="14"/>
  <c r="D13" i="14"/>
  <c r="B14" i="14"/>
  <c r="C14" i="14"/>
  <c r="D14" i="14" l="1"/>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C17" i="10" l="1"/>
  <c r="D17" i="10"/>
  <c r="E17" i="10"/>
  <c r="F17" i="10"/>
  <c r="G17" i="10"/>
  <c r="H17" i="10"/>
  <c r="I17" i="10"/>
  <c r="J17" i="10"/>
  <c r="K17" i="10"/>
  <c r="B17" i="10"/>
  <c r="C13" i="10"/>
  <c r="D13" i="10"/>
  <c r="E13" i="10"/>
  <c r="F13" i="10"/>
  <c r="G13" i="10"/>
  <c r="H13" i="10"/>
  <c r="I13" i="10"/>
  <c r="J13" i="10"/>
  <c r="K13" i="10"/>
  <c r="B13" i="10"/>
  <c r="B33" i="9"/>
  <c r="B29" i="9"/>
  <c r="B25" i="9"/>
  <c r="J18" i="9"/>
  <c r="J36" i="9" s="1"/>
  <c r="B18" i="9"/>
  <c r="B36" i="9" s="1"/>
  <c r="C17" i="9"/>
  <c r="C35" i="9" s="1"/>
  <c r="D17" i="9"/>
  <c r="E17" i="9"/>
  <c r="E18" i="9" s="1"/>
  <c r="E33" i="9" s="1"/>
  <c r="F17" i="9"/>
  <c r="G17" i="9"/>
  <c r="G35" i="9" s="1"/>
  <c r="H17" i="9"/>
  <c r="I17" i="9"/>
  <c r="I18" i="9" s="1"/>
  <c r="I33" i="9" s="1"/>
  <c r="J17" i="9"/>
  <c r="J35" i="9" s="1"/>
  <c r="B17" i="9"/>
  <c r="B35" i="9" s="1"/>
  <c r="J13" i="9"/>
  <c r="J31" i="9" s="1"/>
  <c r="C13" i="9"/>
  <c r="C18" i="9" s="1"/>
  <c r="C27" i="9" s="1"/>
  <c r="D13" i="9"/>
  <c r="E13" i="9"/>
  <c r="E31" i="9" s="1"/>
  <c r="F13" i="9"/>
  <c r="G13" i="9"/>
  <c r="G18" i="9" s="1"/>
  <c r="G27" i="9" s="1"/>
  <c r="H13" i="9"/>
  <c r="I13" i="9"/>
  <c r="I31" i="9" s="1"/>
  <c r="B13" i="9"/>
  <c r="B31" i="9" s="1"/>
  <c r="Z23" i="8"/>
  <c r="C23" i="8"/>
  <c r="AA36" i="8"/>
  <c r="Z36" i="8"/>
  <c r="Y36" i="8"/>
  <c r="X36" i="8"/>
  <c r="W36" i="8"/>
  <c r="V36" i="8"/>
  <c r="U36" i="8"/>
  <c r="T36" i="8"/>
  <c r="S36" i="8"/>
  <c r="R36" i="8"/>
  <c r="Q36" i="8"/>
  <c r="P36" i="8"/>
  <c r="O36" i="8"/>
  <c r="N36" i="8"/>
  <c r="M36" i="8"/>
  <c r="L36" i="8"/>
  <c r="K36" i="8"/>
  <c r="J36" i="8"/>
  <c r="I36" i="8"/>
  <c r="H36" i="8"/>
  <c r="G36" i="8"/>
  <c r="F36" i="8"/>
  <c r="E36" i="8"/>
  <c r="D36" i="8"/>
  <c r="C36" i="8"/>
  <c r="B36" i="8"/>
  <c r="AA34" i="8"/>
  <c r="Z34" i="8"/>
  <c r="Y34" i="8"/>
  <c r="X34" i="8"/>
  <c r="W34" i="8"/>
  <c r="V34" i="8"/>
  <c r="U34" i="8"/>
  <c r="T34" i="8"/>
  <c r="S34" i="8"/>
  <c r="R34" i="8"/>
  <c r="Q34" i="8"/>
  <c r="P34" i="8"/>
  <c r="O34" i="8"/>
  <c r="N34" i="8"/>
  <c r="M34" i="8"/>
  <c r="L34" i="8"/>
  <c r="K34" i="8"/>
  <c r="J34" i="8"/>
  <c r="I34" i="8"/>
  <c r="H34" i="8"/>
  <c r="G34" i="8"/>
  <c r="F34" i="8"/>
  <c r="E34" i="8"/>
  <c r="D34" i="8"/>
  <c r="C34" i="8"/>
  <c r="B34" i="8"/>
  <c r="AA33" i="8"/>
  <c r="Z33" i="8"/>
  <c r="Y33" i="8"/>
  <c r="X33" i="8"/>
  <c r="W33" i="8"/>
  <c r="V33" i="8"/>
  <c r="U33" i="8"/>
  <c r="T33" i="8"/>
  <c r="S33" i="8"/>
  <c r="R33" i="8"/>
  <c r="Q33" i="8"/>
  <c r="P33" i="8"/>
  <c r="O33" i="8"/>
  <c r="N33" i="8"/>
  <c r="M33" i="8"/>
  <c r="L33" i="8"/>
  <c r="K33" i="8"/>
  <c r="J33" i="8"/>
  <c r="I33" i="8"/>
  <c r="H33" i="8"/>
  <c r="G33" i="8"/>
  <c r="F33" i="8"/>
  <c r="E33" i="8"/>
  <c r="D33" i="8"/>
  <c r="C33" i="8"/>
  <c r="B33" i="8"/>
  <c r="AA32" i="8"/>
  <c r="Z32" i="8"/>
  <c r="Y32" i="8"/>
  <c r="X32" i="8"/>
  <c r="W32" i="8"/>
  <c r="V32" i="8"/>
  <c r="U32" i="8"/>
  <c r="T32" i="8"/>
  <c r="S32" i="8"/>
  <c r="R32" i="8"/>
  <c r="Q32" i="8"/>
  <c r="P32" i="8"/>
  <c r="O32" i="8"/>
  <c r="N32" i="8"/>
  <c r="M32" i="8"/>
  <c r="L32" i="8"/>
  <c r="K32" i="8"/>
  <c r="J32" i="8"/>
  <c r="I32" i="8"/>
  <c r="H32" i="8"/>
  <c r="G32" i="8"/>
  <c r="F32" i="8"/>
  <c r="E32" i="8"/>
  <c r="D32" i="8"/>
  <c r="C32" i="8"/>
  <c r="B32" i="8"/>
  <c r="AA30" i="8"/>
  <c r="Z30" i="8"/>
  <c r="Y30" i="8"/>
  <c r="X30" i="8"/>
  <c r="W30" i="8"/>
  <c r="V30" i="8"/>
  <c r="U30" i="8"/>
  <c r="T30" i="8"/>
  <c r="S30" i="8"/>
  <c r="R30" i="8"/>
  <c r="Q30" i="8"/>
  <c r="P30" i="8"/>
  <c r="O30" i="8"/>
  <c r="N30" i="8"/>
  <c r="M30" i="8"/>
  <c r="L30" i="8"/>
  <c r="K30" i="8"/>
  <c r="J30" i="8"/>
  <c r="I30" i="8"/>
  <c r="H30" i="8"/>
  <c r="G30" i="8"/>
  <c r="F30" i="8"/>
  <c r="E30" i="8"/>
  <c r="D30" i="8"/>
  <c r="C30" i="8"/>
  <c r="B30" i="8"/>
  <c r="AA29" i="8"/>
  <c r="Z29" i="8"/>
  <c r="Y29" i="8"/>
  <c r="X29" i="8"/>
  <c r="W29" i="8"/>
  <c r="V29" i="8"/>
  <c r="U29" i="8"/>
  <c r="T29" i="8"/>
  <c r="S29" i="8"/>
  <c r="R29" i="8"/>
  <c r="Q29" i="8"/>
  <c r="P29" i="8"/>
  <c r="O29" i="8"/>
  <c r="N29" i="8"/>
  <c r="M29" i="8"/>
  <c r="L29" i="8"/>
  <c r="K29" i="8"/>
  <c r="J29" i="8"/>
  <c r="I29" i="8"/>
  <c r="H29" i="8"/>
  <c r="G29" i="8"/>
  <c r="F29" i="8"/>
  <c r="E29" i="8"/>
  <c r="D29" i="8"/>
  <c r="C29" i="8"/>
  <c r="B29" i="8"/>
  <c r="AA28" i="8"/>
  <c r="Z28" i="8"/>
  <c r="Y28" i="8"/>
  <c r="X28" i="8"/>
  <c r="W28" i="8"/>
  <c r="V28" i="8"/>
  <c r="U28" i="8"/>
  <c r="T28" i="8"/>
  <c r="S28" i="8"/>
  <c r="R28" i="8"/>
  <c r="Q28" i="8"/>
  <c r="P28" i="8"/>
  <c r="O28" i="8"/>
  <c r="N28" i="8"/>
  <c r="M28" i="8"/>
  <c r="L28" i="8"/>
  <c r="K28" i="8"/>
  <c r="J28" i="8"/>
  <c r="I28" i="8"/>
  <c r="H28" i="8"/>
  <c r="G28" i="8"/>
  <c r="F28" i="8"/>
  <c r="E28" i="8"/>
  <c r="D28" i="8"/>
  <c r="C28" i="8"/>
  <c r="B28" i="8"/>
  <c r="AA27" i="8"/>
  <c r="Z27" i="8"/>
  <c r="Y27" i="8"/>
  <c r="X27" i="8"/>
  <c r="W27" i="8"/>
  <c r="V27" i="8"/>
  <c r="U27" i="8"/>
  <c r="T27" i="8"/>
  <c r="S27" i="8"/>
  <c r="R27" i="8"/>
  <c r="Q27" i="8"/>
  <c r="P27" i="8"/>
  <c r="O27" i="8"/>
  <c r="N27" i="8"/>
  <c r="M27" i="8"/>
  <c r="L27" i="8"/>
  <c r="K27" i="8"/>
  <c r="J27" i="8"/>
  <c r="I27" i="8"/>
  <c r="H27" i="8"/>
  <c r="G27" i="8"/>
  <c r="F27" i="8"/>
  <c r="E27" i="8"/>
  <c r="D27" i="8"/>
  <c r="C27" i="8"/>
  <c r="B27" i="8"/>
  <c r="AA26" i="8"/>
  <c r="Z26" i="8"/>
  <c r="Y26" i="8"/>
  <c r="X26" i="8"/>
  <c r="W26" i="8"/>
  <c r="V26" i="8"/>
  <c r="U26" i="8"/>
  <c r="T26" i="8"/>
  <c r="S26" i="8"/>
  <c r="R26" i="8"/>
  <c r="Q26" i="8"/>
  <c r="P26" i="8"/>
  <c r="O26" i="8"/>
  <c r="N26" i="8"/>
  <c r="M26" i="8"/>
  <c r="L26" i="8"/>
  <c r="K26" i="8"/>
  <c r="J26" i="8"/>
  <c r="I26" i="8"/>
  <c r="H26" i="8"/>
  <c r="G26" i="8"/>
  <c r="F26" i="8"/>
  <c r="E26" i="8"/>
  <c r="D26" i="8"/>
  <c r="C26" i="8"/>
  <c r="B26" i="8"/>
  <c r="AA25" i="8"/>
  <c r="Z25" i="8"/>
  <c r="Y25" i="8"/>
  <c r="X25" i="8"/>
  <c r="W25" i="8"/>
  <c r="V25" i="8"/>
  <c r="U25" i="8"/>
  <c r="T25" i="8"/>
  <c r="S25" i="8"/>
  <c r="R25" i="8"/>
  <c r="Q25" i="8"/>
  <c r="P25" i="8"/>
  <c r="O25" i="8"/>
  <c r="N25" i="8"/>
  <c r="M25" i="8"/>
  <c r="L25" i="8"/>
  <c r="K25" i="8"/>
  <c r="J25" i="8"/>
  <c r="I25" i="8"/>
  <c r="H25" i="8"/>
  <c r="G25" i="8"/>
  <c r="F25" i="8"/>
  <c r="E25" i="8"/>
  <c r="D25" i="8"/>
  <c r="C25" i="8"/>
  <c r="B25" i="8"/>
  <c r="AA24" i="8"/>
  <c r="Z24" i="8"/>
  <c r="Y24" i="8"/>
  <c r="X24" i="8"/>
  <c r="W24" i="8"/>
  <c r="V24" i="8"/>
  <c r="U24" i="8"/>
  <c r="T24" i="8"/>
  <c r="S24" i="8"/>
  <c r="R24" i="8"/>
  <c r="Q24" i="8"/>
  <c r="P24" i="8"/>
  <c r="O24" i="8"/>
  <c r="N24" i="8"/>
  <c r="M24" i="8"/>
  <c r="L24" i="8"/>
  <c r="K24" i="8"/>
  <c r="J24" i="8"/>
  <c r="I24" i="8"/>
  <c r="H24" i="8"/>
  <c r="G24" i="8"/>
  <c r="F24" i="8"/>
  <c r="E24" i="8"/>
  <c r="D24" i="8"/>
  <c r="C24" i="8"/>
  <c r="B24" i="8"/>
  <c r="AA23" i="8"/>
  <c r="Y23" i="8"/>
  <c r="X23" i="8"/>
  <c r="W23" i="8"/>
  <c r="V23" i="8"/>
  <c r="U23" i="8"/>
  <c r="T23" i="8"/>
  <c r="S23" i="8"/>
  <c r="R23" i="8"/>
  <c r="Q23" i="8"/>
  <c r="P23" i="8"/>
  <c r="O23" i="8"/>
  <c r="N23" i="8"/>
  <c r="M23" i="8"/>
  <c r="L23" i="8"/>
  <c r="K23" i="8"/>
  <c r="J23" i="8"/>
  <c r="I23" i="8"/>
  <c r="H23" i="8"/>
  <c r="G23" i="8"/>
  <c r="F23" i="8"/>
  <c r="E23" i="8"/>
  <c r="D23" i="8"/>
  <c r="B23" i="8"/>
  <c r="F31" i="9" l="1"/>
  <c r="E26" i="9"/>
  <c r="E30" i="9"/>
  <c r="G32" i="9"/>
  <c r="E34" i="9"/>
  <c r="G36" i="9"/>
  <c r="H18" i="9"/>
  <c r="D18" i="9"/>
  <c r="F18" i="9"/>
  <c r="E23" i="9"/>
  <c r="I23" i="9"/>
  <c r="C25" i="9"/>
  <c r="G25" i="9"/>
  <c r="B26" i="9"/>
  <c r="J26" i="9"/>
  <c r="E27" i="9"/>
  <c r="I27" i="9"/>
  <c r="C29" i="9"/>
  <c r="G29" i="9"/>
  <c r="B30" i="9"/>
  <c r="J30" i="9"/>
  <c r="C33" i="9"/>
  <c r="G33" i="9"/>
  <c r="B34" i="9"/>
  <c r="J34" i="9"/>
  <c r="E35" i="9"/>
  <c r="I35" i="9"/>
  <c r="C24" i="9"/>
  <c r="I26" i="9"/>
  <c r="C28" i="9"/>
  <c r="J29" i="9"/>
  <c r="C32" i="9"/>
  <c r="J33" i="9"/>
  <c r="I34" i="9"/>
  <c r="C36" i="9"/>
  <c r="B23" i="9"/>
  <c r="J23" i="9"/>
  <c r="E24" i="9"/>
  <c r="I24" i="9"/>
  <c r="C26" i="9"/>
  <c r="G26" i="9"/>
  <c r="B27" i="9"/>
  <c r="J27" i="9"/>
  <c r="E28" i="9"/>
  <c r="I28" i="9"/>
  <c r="C30" i="9"/>
  <c r="G30" i="9"/>
  <c r="E32" i="9"/>
  <c r="I32" i="9"/>
  <c r="C34" i="9"/>
  <c r="G34" i="9"/>
  <c r="E36" i="9"/>
  <c r="I36" i="9"/>
  <c r="G24" i="9"/>
  <c r="J25" i="9"/>
  <c r="G28" i="9"/>
  <c r="I30" i="9"/>
  <c r="C23" i="9"/>
  <c r="G23" i="9"/>
  <c r="B24" i="9"/>
  <c r="J24" i="9"/>
  <c r="E25" i="9"/>
  <c r="I25" i="9"/>
  <c r="B28" i="9"/>
  <c r="J28" i="9"/>
  <c r="E29" i="9"/>
  <c r="I29" i="9"/>
  <c r="C31" i="9"/>
  <c r="G31" i="9"/>
  <c r="B32" i="9"/>
  <c r="J32" i="9"/>
  <c r="C17" i="8"/>
  <c r="C35" i="8" s="1"/>
  <c r="D17" i="8"/>
  <c r="D35" i="8" s="1"/>
  <c r="E17" i="8"/>
  <c r="E35" i="8" s="1"/>
  <c r="F17" i="8"/>
  <c r="F35" i="8" s="1"/>
  <c r="G17" i="8"/>
  <c r="G35" i="8" s="1"/>
  <c r="H17" i="8"/>
  <c r="H35" i="8" s="1"/>
  <c r="I17" i="8"/>
  <c r="I35" i="8" s="1"/>
  <c r="J17" i="8"/>
  <c r="J35" i="8" s="1"/>
  <c r="K17" i="8"/>
  <c r="K35" i="8" s="1"/>
  <c r="L17" i="8"/>
  <c r="L35" i="8" s="1"/>
  <c r="M17" i="8"/>
  <c r="M35" i="8" s="1"/>
  <c r="N17" i="8"/>
  <c r="N35" i="8" s="1"/>
  <c r="O17" i="8"/>
  <c r="O35" i="8" s="1"/>
  <c r="P17" i="8"/>
  <c r="P35" i="8" s="1"/>
  <c r="Q17" i="8"/>
  <c r="Q35" i="8" s="1"/>
  <c r="R17" i="8"/>
  <c r="R35" i="8" s="1"/>
  <c r="S17" i="8"/>
  <c r="S35" i="8" s="1"/>
  <c r="T17" i="8"/>
  <c r="T35" i="8" s="1"/>
  <c r="U17" i="8"/>
  <c r="U35" i="8" s="1"/>
  <c r="V17" i="8"/>
  <c r="V35" i="8" s="1"/>
  <c r="W17" i="8"/>
  <c r="W35" i="8" s="1"/>
  <c r="X17" i="8"/>
  <c r="X35" i="8" s="1"/>
  <c r="Y17" i="8"/>
  <c r="Y35" i="8" s="1"/>
  <c r="Z17" i="8"/>
  <c r="Z35" i="8" s="1"/>
  <c r="AA17" i="8"/>
  <c r="AA35" i="8" s="1"/>
  <c r="B17" i="8"/>
  <c r="B35" i="8" s="1"/>
  <c r="C13" i="8"/>
  <c r="C31" i="8" s="1"/>
  <c r="D13" i="8"/>
  <c r="D31" i="8" s="1"/>
  <c r="E13" i="8"/>
  <c r="E31" i="8" s="1"/>
  <c r="F13" i="8"/>
  <c r="F31" i="8" s="1"/>
  <c r="G13" i="8"/>
  <c r="G31" i="8" s="1"/>
  <c r="H13" i="8"/>
  <c r="H31" i="8" s="1"/>
  <c r="I13" i="8"/>
  <c r="I31" i="8" s="1"/>
  <c r="J13" i="8"/>
  <c r="J31" i="8" s="1"/>
  <c r="K13" i="8"/>
  <c r="K31" i="8" s="1"/>
  <c r="L13" i="8"/>
  <c r="L31" i="8" s="1"/>
  <c r="M13" i="8"/>
  <c r="M31" i="8" s="1"/>
  <c r="N13" i="8"/>
  <c r="N31" i="8" s="1"/>
  <c r="O13" i="8"/>
  <c r="O31" i="8" s="1"/>
  <c r="P13" i="8"/>
  <c r="P31" i="8" s="1"/>
  <c r="Q13" i="8"/>
  <c r="Q31" i="8" s="1"/>
  <c r="R13" i="8"/>
  <c r="R31" i="8" s="1"/>
  <c r="S13" i="8"/>
  <c r="S31" i="8" s="1"/>
  <c r="T13" i="8"/>
  <c r="T31" i="8" s="1"/>
  <c r="U13" i="8"/>
  <c r="U31" i="8" s="1"/>
  <c r="V13" i="8"/>
  <c r="V31" i="8" s="1"/>
  <c r="W13" i="8"/>
  <c r="W31" i="8" s="1"/>
  <c r="X13" i="8"/>
  <c r="X31" i="8" s="1"/>
  <c r="Y13" i="8"/>
  <c r="Y31" i="8" s="1"/>
  <c r="Z13" i="8"/>
  <c r="Z31" i="8" s="1"/>
  <c r="AA13" i="8"/>
  <c r="AA31" i="8" s="1"/>
  <c r="B13" i="8"/>
  <c r="B31" i="8" s="1"/>
  <c r="B23" i="7"/>
  <c r="B36" i="7"/>
  <c r="G36" i="7"/>
  <c r="F36" i="7"/>
  <c r="E36" i="7"/>
  <c r="D36" i="7"/>
  <c r="C36" i="7"/>
  <c r="G35" i="7"/>
  <c r="F35" i="7"/>
  <c r="E35" i="7"/>
  <c r="D35" i="7"/>
  <c r="C35" i="7"/>
  <c r="B35" i="7"/>
  <c r="G34" i="7"/>
  <c r="F34" i="7"/>
  <c r="E34" i="7"/>
  <c r="D34" i="7"/>
  <c r="C34" i="7"/>
  <c r="B34" i="7"/>
  <c r="G33" i="7"/>
  <c r="F33" i="7"/>
  <c r="E33" i="7"/>
  <c r="D33" i="7"/>
  <c r="C33" i="7"/>
  <c r="B33" i="7"/>
  <c r="G32" i="7"/>
  <c r="F32" i="7"/>
  <c r="E32" i="7"/>
  <c r="D32" i="7"/>
  <c r="C32" i="7"/>
  <c r="B32" i="7"/>
  <c r="G31" i="7"/>
  <c r="F31" i="7"/>
  <c r="E31" i="7"/>
  <c r="D31" i="7"/>
  <c r="C31" i="7"/>
  <c r="B31" i="7"/>
  <c r="G30" i="7"/>
  <c r="F30" i="7"/>
  <c r="E30" i="7"/>
  <c r="D30" i="7"/>
  <c r="C30" i="7"/>
  <c r="B30" i="7"/>
  <c r="G29" i="7"/>
  <c r="F29" i="7"/>
  <c r="E29" i="7"/>
  <c r="D29" i="7"/>
  <c r="C29" i="7"/>
  <c r="B29" i="7"/>
  <c r="G28" i="7"/>
  <c r="F28" i="7"/>
  <c r="E28" i="7"/>
  <c r="D28" i="7"/>
  <c r="C28" i="7"/>
  <c r="B28"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C18" i="7"/>
  <c r="D18" i="7"/>
  <c r="E18" i="7"/>
  <c r="F18" i="7"/>
  <c r="G18" i="7"/>
  <c r="B18" i="7"/>
  <c r="C17" i="7"/>
  <c r="D17" i="7"/>
  <c r="E17" i="7"/>
  <c r="F17" i="7"/>
  <c r="G17" i="7"/>
  <c r="B17" i="7"/>
  <c r="C13" i="7"/>
  <c r="D13" i="7"/>
  <c r="E13" i="7"/>
  <c r="F13" i="7"/>
  <c r="G13" i="7"/>
  <c r="B13" i="7"/>
  <c r="L24" i="6"/>
  <c r="L25" i="6"/>
  <c r="L26" i="6"/>
  <c r="L27" i="6"/>
  <c r="L28" i="6"/>
  <c r="L29" i="6"/>
  <c r="L30" i="6"/>
  <c r="L31" i="6"/>
  <c r="L32" i="6"/>
  <c r="L33" i="6"/>
  <c r="L34" i="6"/>
  <c r="L35" i="6"/>
  <c r="L36" i="6"/>
  <c r="K24" i="6"/>
  <c r="K25" i="6"/>
  <c r="K26" i="6"/>
  <c r="K27" i="6"/>
  <c r="K28" i="6"/>
  <c r="K29" i="6"/>
  <c r="K30" i="6"/>
  <c r="K31" i="6"/>
  <c r="K32" i="6"/>
  <c r="K33" i="6"/>
  <c r="K34" i="6"/>
  <c r="K35" i="6"/>
  <c r="K36" i="6"/>
  <c r="J24" i="6"/>
  <c r="J25" i="6"/>
  <c r="J26" i="6"/>
  <c r="J27" i="6"/>
  <c r="J28" i="6"/>
  <c r="J29" i="6"/>
  <c r="J30" i="6"/>
  <c r="J31" i="6"/>
  <c r="J32" i="6"/>
  <c r="J33" i="6"/>
  <c r="J34" i="6"/>
  <c r="J35" i="6"/>
  <c r="J36" i="6"/>
  <c r="I24" i="6"/>
  <c r="I25" i="6"/>
  <c r="I26" i="6"/>
  <c r="I27" i="6"/>
  <c r="I28" i="6"/>
  <c r="I29" i="6"/>
  <c r="I30" i="6"/>
  <c r="I31" i="6"/>
  <c r="I32" i="6"/>
  <c r="I33" i="6"/>
  <c r="I34" i="6"/>
  <c r="I35" i="6"/>
  <c r="I36" i="6"/>
  <c r="H24" i="6"/>
  <c r="H25" i="6"/>
  <c r="H26" i="6"/>
  <c r="H27" i="6"/>
  <c r="H28" i="6"/>
  <c r="H29" i="6"/>
  <c r="H30" i="6"/>
  <c r="H31" i="6"/>
  <c r="H32" i="6"/>
  <c r="H33" i="6"/>
  <c r="H34" i="6"/>
  <c r="H35" i="6"/>
  <c r="H36" i="6"/>
  <c r="G24" i="6"/>
  <c r="G25" i="6"/>
  <c r="G26" i="6"/>
  <c r="G27" i="6"/>
  <c r="G28" i="6"/>
  <c r="G29" i="6"/>
  <c r="G30" i="6"/>
  <c r="G31" i="6"/>
  <c r="G32" i="6"/>
  <c r="G33" i="6"/>
  <c r="G34" i="6"/>
  <c r="G35" i="6"/>
  <c r="G36" i="6"/>
  <c r="L23" i="6"/>
  <c r="K23" i="6"/>
  <c r="J23" i="6"/>
  <c r="G23" i="6"/>
  <c r="I23" i="6"/>
  <c r="H23" i="6"/>
  <c r="C17" i="6"/>
  <c r="D17" i="6"/>
  <c r="B17" i="6"/>
  <c r="C13" i="6"/>
  <c r="D13" i="6"/>
  <c r="B13" i="6"/>
  <c r="B18" i="6" s="1"/>
  <c r="B30" i="6" s="1"/>
  <c r="C54" i="4"/>
  <c r="D54" i="4"/>
  <c r="E54" i="4"/>
  <c r="E55" i="4" s="1"/>
  <c r="E61" i="4" s="1"/>
  <c r="F54" i="4"/>
  <c r="G54" i="4"/>
  <c r="H54" i="4"/>
  <c r="I54" i="4"/>
  <c r="J54" i="4"/>
  <c r="K54" i="4"/>
  <c r="L54" i="4"/>
  <c r="M54" i="4"/>
  <c r="N54" i="4"/>
  <c r="O54" i="4"/>
  <c r="B54" i="4"/>
  <c r="C50" i="4"/>
  <c r="D50" i="4"/>
  <c r="E50" i="4"/>
  <c r="E68" i="4" s="1"/>
  <c r="F50" i="4"/>
  <c r="G50" i="4"/>
  <c r="H50" i="4"/>
  <c r="I50" i="4"/>
  <c r="J50" i="4"/>
  <c r="K50" i="4"/>
  <c r="L50" i="4"/>
  <c r="M50" i="4"/>
  <c r="N50" i="4"/>
  <c r="O50" i="4"/>
  <c r="B50" i="4"/>
  <c r="C17" i="4"/>
  <c r="D17" i="4"/>
  <c r="E17" i="4"/>
  <c r="F17" i="4"/>
  <c r="G17" i="4"/>
  <c r="H17" i="4"/>
  <c r="I17" i="4"/>
  <c r="J17" i="4"/>
  <c r="K17" i="4"/>
  <c r="L17" i="4"/>
  <c r="M17" i="4"/>
  <c r="N17" i="4"/>
  <c r="B17" i="4"/>
  <c r="C13" i="4"/>
  <c r="D13" i="4"/>
  <c r="E13" i="4"/>
  <c r="F13" i="4"/>
  <c r="G13" i="4"/>
  <c r="H13" i="4"/>
  <c r="I13" i="4"/>
  <c r="J13" i="4"/>
  <c r="K13" i="4"/>
  <c r="L13" i="4"/>
  <c r="M13" i="4"/>
  <c r="N13" i="4"/>
  <c r="B13" i="4"/>
  <c r="M68" i="4" l="1"/>
  <c r="K72" i="4"/>
  <c r="G72" i="4"/>
  <c r="E64" i="4"/>
  <c r="E72" i="4"/>
  <c r="O55" i="4"/>
  <c r="O72" i="4" s="1"/>
  <c r="K55" i="4"/>
  <c r="G55" i="4"/>
  <c r="G67" i="4" s="1"/>
  <c r="C55" i="4"/>
  <c r="C72" i="4" s="1"/>
  <c r="M55" i="4"/>
  <c r="I55" i="4"/>
  <c r="K68" i="4"/>
  <c r="E71" i="4"/>
  <c r="E63" i="4"/>
  <c r="I67" i="4"/>
  <c r="K71" i="4"/>
  <c r="K63" i="4"/>
  <c r="M71" i="4"/>
  <c r="M63" i="4"/>
  <c r="O67" i="4"/>
  <c r="N55" i="4"/>
  <c r="J55" i="4"/>
  <c r="F55" i="4"/>
  <c r="F72" i="4" s="1"/>
  <c r="B55" i="4"/>
  <c r="L55" i="4"/>
  <c r="L68" i="4" s="1"/>
  <c r="H55" i="4"/>
  <c r="H68" i="4" s="1"/>
  <c r="D55" i="4"/>
  <c r="C60" i="4"/>
  <c r="D72" i="4"/>
  <c r="E60" i="4"/>
  <c r="E70" i="4"/>
  <c r="E66" i="4"/>
  <c r="E62" i="4"/>
  <c r="G66" i="4"/>
  <c r="G62" i="4"/>
  <c r="H72" i="4"/>
  <c r="I60" i="4"/>
  <c r="I70" i="4"/>
  <c r="I66" i="4"/>
  <c r="I62" i="4"/>
  <c r="K70" i="4"/>
  <c r="K66" i="4"/>
  <c r="K62" i="4"/>
  <c r="L72" i="4"/>
  <c r="M60" i="4"/>
  <c r="M70" i="4"/>
  <c r="M66" i="4"/>
  <c r="M62" i="4"/>
  <c r="O60" i="4"/>
  <c r="O70" i="4"/>
  <c r="O66" i="4"/>
  <c r="O62" i="4"/>
  <c r="E67" i="4"/>
  <c r="I71" i="4"/>
  <c r="I63" i="4"/>
  <c r="K67" i="4"/>
  <c r="M67" i="4"/>
  <c r="O71" i="4"/>
  <c r="O63" i="4"/>
  <c r="E73" i="4"/>
  <c r="E69" i="4"/>
  <c r="E65" i="4"/>
  <c r="G73" i="4"/>
  <c r="G69" i="4"/>
  <c r="I73" i="4"/>
  <c r="I69" i="4"/>
  <c r="I65" i="4"/>
  <c r="J68" i="4"/>
  <c r="K73" i="4"/>
  <c r="K69" i="4"/>
  <c r="K65" i="4"/>
  <c r="M73" i="4"/>
  <c r="M69" i="4"/>
  <c r="M65" i="4"/>
  <c r="O73" i="4"/>
  <c r="O69" i="4"/>
  <c r="O65" i="4"/>
  <c r="B23" i="6"/>
  <c r="B35" i="6"/>
  <c r="H34" i="9"/>
  <c r="H30" i="9"/>
  <c r="H26" i="9"/>
  <c r="H35" i="9"/>
  <c r="H23" i="9"/>
  <c r="H33" i="9"/>
  <c r="H29" i="9"/>
  <c r="H25" i="9"/>
  <c r="H36" i="9"/>
  <c r="H32" i="9"/>
  <c r="H28" i="9"/>
  <c r="H24" i="9"/>
  <c r="H31" i="9"/>
  <c r="H27" i="9"/>
  <c r="F36" i="9"/>
  <c r="F32" i="9"/>
  <c r="F28" i="9"/>
  <c r="F24" i="9"/>
  <c r="F27" i="9"/>
  <c r="F23" i="9"/>
  <c r="F25" i="9"/>
  <c r="F34" i="9"/>
  <c r="F30" i="9"/>
  <c r="F26" i="9"/>
  <c r="F33" i="9"/>
  <c r="F29" i="9"/>
  <c r="F35" i="9"/>
  <c r="D34" i="9"/>
  <c r="D30" i="9"/>
  <c r="D26" i="9"/>
  <c r="D27" i="9"/>
  <c r="D33" i="9"/>
  <c r="D29" i="9"/>
  <c r="D25" i="9"/>
  <c r="D31" i="9"/>
  <c r="D36" i="9"/>
  <c r="D32" i="9"/>
  <c r="D28" i="9"/>
  <c r="D24" i="9"/>
  <c r="D35" i="9"/>
  <c r="D23" i="9"/>
  <c r="D35" i="6"/>
  <c r="B25" i="6"/>
  <c r="B28" i="6"/>
  <c r="B31" i="6"/>
  <c r="B33" i="6"/>
  <c r="B36" i="6"/>
  <c r="B26" i="6"/>
  <c r="B29" i="6"/>
  <c r="B32" i="6"/>
  <c r="B34" i="6"/>
  <c r="B24" i="6"/>
  <c r="B27" i="6"/>
  <c r="D18" i="6"/>
  <c r="D31" i="6" s="1"/>
  <c r="C18" i="6"/>
  <c r="C31" i="6" s="1"/>
  <c r="B18" i="4"/>
  <c r="C18" i="4"/>
  <c r="C27" i="4" s="1"/>
  <c r="K18" i="4"/>
  <c r="M18" i="4"/>
  <c r="M35" i="4" s="1"/>
  <c r="I18" i="4"/>
  <c r="I35" i="4" s="1"/>
  <c r="E18" i="4"/>
  <c r="E31" i="4" s="1"/>
  <c r="G18" i="4"/>
  <c r="G31" i="4" s="1"/>
  <c r="B32" i="4"/>
  <c r="L18" i="4"/>
  <c r="L35" i="4" s="1"/>
  <c r="H18" i="4"/>
  <c r="H35" i="4" s="1"/>
  <c r="D18" i="4"/>
  <c r="N18" i="4"/>
  <c r="J18" i="4"/>
  <c r="J31" i="4" s="1"/>
  <c r="F18" i="4"/>
  <c r="F31" i="4" s="1"/>
  <c r="C65" i="4" l="1"/>
  <c r="C62" i="4"/>
  <c r="C67" i="4"/>
  <c r="C68" i="4"/>
  <c r="C26" i="4"/>
  <c r="C69" i="4"/>
  <c r="G63" i="4"/>
  <c r="C71" i="4"/>
  <c r="G70" i="4"/>
  <c r="C66" i="4"/>
  <c r="I61" i="4"/>
  <c r="I64" i="4"/>
  <c r="K61" i="4"/>
  <c r="K60" i="4"/>
  <c r="K64" i="4"/>
  <c r="I72" i="4"/>
  <c r="C63" i="4"/>
  <c r="G61" i="4"/>
  <c r="G64" i="4"/>
  <c r="G68" i="4"/>
  <c r="G65" i="4"/>
  <c r="C73" i="4"/>
  <c r="G71" i="4"/>
  <c r="G60" i="4"/>
  <c r="C70" i="4"/>
  <c r="M61" i="4"/>
  <c r="M64" i="4"/>
  <c r="M72" i="4"/>
  <c r="O61" i="4"/>
  <c r="O68" i="4"/>
  <c r="O64" i="4"/>
  <c r="I68" i="4"/>
  <c r="C61" i="4"/>
  <c r="C64" i="4"/>
  <c r="B63" i="4"/>
  <c r="B67" i="4"/>
  <c r="B65" i="4"/>
  <c r="B64" i="4"/>
  <c r="B69" i="4"/>
  <c r="B73" i="4"/>
  <c r="B61" i="4"/>
  <c r="B70" i="4"/>
  <c r="B60" i="4"/>
  <c r="B62" i="4"/>
  <c r="B66" i="4"/>
  <c r="B71" i="4"/>
  <c r="D63" i="4"/>
  <c r="D67" i="4"/>
  <c r="D71" i="4"/>
  <c r="D61" i="4"/>
  <c r="D69" i="4"/>
  <c r="D64" i="4"/>
  <c r="D65" i="4"/>
  <c r="D73" i="4"/>
  <c r="D60" i="4"/>
  <c r="D62" i="4"/>
  <c r="D70" i="4"/>
  <c r="D66" i="4"/>
  <c r="F63" i="4"/>
  <c r="F67" i="4"/>
  <c r="F71" i="4"/>
  <c r="F65" i="4"/>
  <c r="F73" i="4"/>
  <c r="F64" i="4"/>
  <c r="F61" i="4"/>
  <c r="F69" i="4"/>
  <c r="F70" i="4"/>
  <c r="F66" i="4"/>
  <c r="F60" i="4"/>
  <c r="F62" i="4"/>
  <c r="D68" i="4"/>
  <c r="B26" i="4"/>
  <c r="B23" i="4"/>
  <c r="B72" i="4"/>
  <c r="H63" i="4"/>
  <c r="H67" i="4"/>
  <c r="H71" i="4"/>
  <c r="H65" i="4"/>
  <c r="H64" i="4"/>
  <c r="H61" i="4"/>
  <c r="H69" i="4"/>
  <c r="H73" i="4"/>
  <c r="H66" i="4"/>
  <c r="H62" i="4"/>
  <c r="H70" i="4"/>
  <c r="H60" i="4"/>
  <c r="J64" i="4"/>
  <c r="J62" i="4"/>
  <c r="J70" i="4"/>
  <c r="J61" i="4"/>
  <c r="J65" i="4"/>
  <c r="J69" i="4"/>
  <c r="J73" i="4"/>
  <c r="J66" i="4"/>
  <c r="J60" i="4"/>
  <c r="J63" i="4"/>
  <c r="J67" i="4"/>
  <c r="J71" i="4"/>
  <c r="J72" i="4"/>
  <c r="F68" i="4"/>
  <c r="L63" i="4"/>
  <c r="L67" i="4"/>
  <c r="L71" i="4"/>
  <c r="L61" i="4"/>
  <c r="L65" i="4"/>
  <c r="L73" i="4"/>
  <c r="L62" i="4"/>
  <c r="L70" i="4"/>
  <c r="L64" i="4"/>
  <c r="L69" i="4"/>
  <c r="L66" i="4"/>
  <c r="L60" i="4"/>
  <c r="N62" i="4"/>
  <c r="N66" i="4"/>
  <c r="N70" i="4"/>
  <c r="N64" i="4"/>
  <c r="N65" i="4"/>
  <c r="N73" i="4"/>
  <c r="N63" i="4"/>
  <c r="N67" i="4"/>
  <c r="N71" i="4"/>
  <c r="N60" i="4"/>
  <c r="N68" i="4"/>
  <c r="N61" i="4"/>
  <c r="N69" i="4"/>
  <c r="B68" i="4"/>
  <c r="N72" i="4"/>
  <c r="C36" i="6"/>
  <c r="C34" i="6"/>
  <c r="C33" i="6"/>
  <c r="C32" i="6"/>
  <c r="C30" i="6"/>
  <c r="C29" i="6"/>
  <c r="C28" i="6"/>
  <c r="C27" i="6"/>
  <c r="C26" i="6"/>
  <c r="C25" i="6"/>
  <c r="C24" i="6"/>
  <c r="C23" i="6"/>
  <c r="D36" i="6"/>
  <c r="D34" i="6"/>
  <c r="D33" i="6"/>
  <c r="D32" i="6"/>
  <c r="D30" i="6"/>
  <c r="D29" i="6"/>
  <c r="D28" i="6"/>
  <c r="D27" i="6"/>
  <c r="D26" i="6"/>
  <c r="D25" i="6"/>
  <c r="D24" i="6"/>
  <c r="D23" i="6"/>
  <c r="C35" i="6"/>
  <c r="B34" i="4"/>
  <c r="B24" i="4"/>
  <c r="B33" i="4"/>
  <c r="B25" i="4"/>
  <c r="B35" i="4"/>
  <c r="B30" i="4"/>
  <c r="B29" i="4"/>
  <c r="B28" i="4"/>
  <c r="B27" i="4"/>
  <c r="C34" i="4"/>
  <c r="C24" i="4"/>
  <c r="C29" i="4"/>
  <c r="C36" i="4"/>
  <c r="C28" i="4"/>
  <c r="B36" i="4"/>
  <c r="C35" i="4"/>
  <c r="C23" i="4"/>
  <c r="C30" i="4"/>
  <c r="C31" i="4"/>
  <c r="C33" i="4"/>
  <c r="C25" i="4"/>
  <c r="C32" i="4"/>
  <c r="B31" i="4"/>
  <c r="N36" i="4"/>
  <c r="N32" i="4"/>
  <c r="N28" i="4"/>
  <c r="N24" i="4"/>
  <c r="N27" i="4"/>
  <c r="N23" i="4"/>
  <c r="N29" i="4"/>
  <c r="N34" i="4"/>
  <c r="N30" i="4"/>
  <c r="N26" i="4"/>
  <c r="N33" i="4"/>
  <c r="N25" i="4"/>
  <c r="K27" i="4"/>
  <c r="K23" i="4"/>
  <c r="K34" i="4"/>
  <c r="K30" i="4"/>
  <c r="K26" i="4"/>
  <c r="K32" i="4"/>
  <c r="K28" i="4"/>
  <c r="K33" i="4"/>
  <c r="K29" i="4"/>
  <c r="K25" i="4"/>
  <c r="K36" i="4"/>
  <c r="K24" i="4"/>
  <c r="N35" i="4"/>
  <c r="D34" i="4"/>
  <c r="D30" i="4"/>
  <c r="D26" i="4"/>
  <c r="D33" i="4"/>
  <c r="D29" i="4"/>
  <c r="D25" i="4"/>
  <c r="D31" i="4"/>
  <c r="D36" i="4"/>
  <c r="D32" i="4"/>
  <c r="D28" i="4"/>
  <c r="D24" i="4"/>
  <c r="D27" i="4"/>
  <c r="D23" i="4"/>
  <c r="E33" i="4"/>
  <c r="E29" i="4"/>
  <c r="E25" i="4"/>
  <c r="E36" i="4"/>
  <c r="E32" i="4"/>
  <c r="E28" i="4"/>
  <c r="E24" i="4"/>
  <c r="E34" i="4"/>
  <c r="E26" i="4"/>
  <c r="E27" i="4"/>
  <c r="E23" i="4"/>
  <c r="E30" i="4"/>
  <c r="F36" i="4"/>
  <c r="F32" i="4"/>
  <c r="F28" i="4"/>
  <c r="F24" i="4"/>
  <c r="F27" i="4"/>
  <c r="F23" i="4"/>
  <c r="F29" i="4"/>
  <c r="F34" i="4"/>
  <c r="F30" i="4"/>
  <c r="F26" i="4"/>
  <c r="F33" i="4"/>
  <c r="F25" i="4"/>
  <c r="H34" i="4"/>
  <c r="H30" i="4"/>
  <c r="H26" i="4"/>
  <c r="H33" i="4"/>
  <c r="H29" i="4"/>
  <c r="H25" i="4"/>
  <c r="H27" i="4"/>
  <c r="H23" i="4"/>
  <c r="H36" i="4"/>
  <c r="H32" i="4"/>
  <c r="H28" i="4"/>
  <c r="H24" i="4"/>
  <c r="H31" i="4"/>
  <c r="G27" i="4"/>
  <c r="G23" i="4"/>
  <c r="G34" i="4"/>
  <c r="G30" i="4"/>
  <c r="G26" i="4"/>
  <c r="G36" i="4"/>
  <c r="G28" i="4"/>
  <c r="G24" i="4"/>
  <c r="G33" i="4"/>
  <c r="G29" i="4"/>
  <c r="G25" i="4"/>
  <c r="G32" i="4"/>
  <c r="I33" i="4"/>
  <c r="I29" i="4"/>
  <c r="I25" i="4"/>
  <c r="I36" i="4"/>
  <c r="I32" i="4"/>
  <c r="I28" i="4"/>
  <c r="I24" i="4"/>
  <c r="I30" i="4"/>
  <c r="I27" i="4"/>
  <c r="I23" i="4"/>
  <c r="I34" i="4"/>
  <c r="I26" i="4"/>
  <c r="G35" i="4"/>
  <c r="N31" i="4"/>
  <c r="K31" i="4"/>
  <c r="F35" i="4"/>
  <c r="I31" i="4"/>
  <c r="J36" i="4"/>
  <c r="J32" i="4"/>
  <c r="J28" i="4"/>
  <c r="J24" i="4"/>
  <c r="J27" i="4"/>
  <c r="J23" i="4"/>
  <c r="J33" i="4"/>
  <c r="J25" i="4"/>
  <c r="J34" i="4"/>
  <c r="J30" i="4"/>
  <c r="J26" i="4"/>
  <c r="J29" i="4"/>
  <c r="L34" i="4"/>
  <c r="L30" i="4"/>
  <c r="L26" i="4"/>
  <c r="L33" i="4"/>
  <c r="L29" i="4"/>
  <c r="L25" i="4"/>
  <c r="L31" i="4"/>
  <c r="L27" i="4"/>
  <c r="L36" i="4"/>
  <c r="L32" i="4"/>
  <c r="L28" i="4"/>
  <c r="L24" i="4"/>
  <c r="L23" i="4"/>
  <c r="M33" i="4"/>
  <c r="M29" i="4"/>
  <c r="M25" i="4"/>
  <c r="M36" i="4"/>
  <c r="M32" i="4"/>
  <c r="M28" i="4"/>
  <c r="M24" i="4"/>
  <c r="M26" i="4"/>
  <c r="M27" i="4"/>
  <c r="M23" i="4"/>
  <c r="M34" i="4"/>
  <c r="M30" i="4"/>
  <c r="K35" i="4"/>
  <c r="D35" i="4"/>
  <c r="E35" i="4"/>
  <c r="J35" i="4"/>
  <c r="M31" i="4"/>
</calcChain>
</file>

<file path=xl/sharedStrings.xml><?xml version="1.0" encoding="utf-8"?>
<sst xmlns="http://schemas.openxmlformats.org/spreadsheetml/2006/main" count="1586" uniqueCount="519">
  <si>
    <t>SIGLA</t>
  </si>
  <si>
    <t>Razon Social</t>
  </si>
  <si>
    <t>DESIGNADOR</t>
  </si>
  <si>
    <t>COSTOS TOTALES</t>
  </si>
  <si>
    <t>0BE</t>
  </si>
  <si>
    <t>AERO AGROPECUARIA DEL NORTE S.A.S. AEROPENORT S.A.S.</t>
  </si>
  <si>
    <t>AG</t>
  </si>
  <si>
    <t>PA36</t>
  </si>
  <si>
    <t>PA25</t>
  </si>
  <si>
    <t>S22T</t>
  </si>
  <si>
    <t>0BH</t>
  </si>
  <si>
    <t>COMPAÑIA AEROAGRICOLA DE LOS LLANOS S.A.S. AGILL S.A.S. (ANTES COMPAÑIA AEROAGRICOLA GIRARDOT LTDA. AGIL LTDA.)</t>
  </si>
  <si>
    <t>C208</t>
  </si>
  <si>
    <t>C188</t>
  </si>
  <si>
    <t>0BR</t>
  </si>
  <si>
    <t>COMPAÑIA AEROFUMIGACIONES CALIMA S.A.S. CALIMA S.A.S.</t>
  </si>
  <si>
    <t>SS2T</t>
  </si>
  <si>
    <t>PA18</t>
  </si>
  <si>
    <t>0BS</t>
  </si>
  <si>
    <t>COMPAÑÍA ESPECIALIZADA EN TRABAJOS AEROAGRÍCOLAS S.A.S.</t>
  </si>
  <si>
    <t>PA31</t>
  </si>
  <si>
    <t>0BT</t>
  </si>
  <si>
    <t>COMPAÑÍA AERO AGRÍCOLA INTEGRAL S.A.S. CAAISA</t>
  </si>
  <si>
    <t>0CJ</t>
  </si>
  <si>
    <t>FARI LTDA. FUMIGACIONES AEREAS DEL ARIARI</t>
  </si>
  <si>
    <t>0CK</t>
  </si>
  <si>
    <t>FUMIGACION AEREA DEL ORIENTE S.A.S FARO</t>
  </si>
  <si>
    <t>0CP</t>
  </si>
  <si>
    <t>SERVICIOS AGRICOLAS FIBA S.A.S.</t>
  </si>
  <si>
    <t>C402</t>
  </si>
  <si>
    <t>0CR</t>
  </si>
  <si>
    <t>SERVICIOS DE FUMIGACION AEREA GARAY S.A.S. FUMIGARAY  S.A.S.</t>
  </si>
  <si>
    <t>AT3P</t>
  </si>
  <si>
    <t>0CT</t>
  </si>
  <si>
    <t>FUMIGACIONES AEREAS DEL NORTE S.A.S.</t>
  </si>
  <si>
    <t>0DA</t>
  </si>
  <si>
    <t>SERVICIO AÉREO DE FUMIGACIÓN COLOMBIANA LTDA. "SAFUCO"</t>
  </si>
  <si>
    <t>0DC</t>
  </si>
  <si>
    <t>SAMA LTDA. SOCIEDAD AEROAGRICOLA DE MAGANGUE</t>
  </si>
  <si>
    <t>0DM</t>
  </si>
  <si>
    <t>SERVICIO DE FUMIGACIÓN AÉREA DEL CASANARE SFA LTDA</t>
  </si>
  <si>
    <t>0DP</t>
  </si>
  <si>
    <t>COMERCIALIZADORA ECO LIMITADA</t>
  </si>
  <si>
    <t>0DR</t>
  </si>
  <si>
    <t>SERVICIO AÉREO DEL ORIENTE S.A.S. "SAO S.A.S."</t>
  </si>
  <si>
    <t>0DS</t>
  </si>
  <si>
    <t>FAGAN S. EN C. FUMIGACION AEREA LOS GAVANES</t>
  </si>
  <si>
    <t>0DX</t>
  </si>
  <si>
    <t>TRABAJOS AEREOS ESPECIALES AVIACION AGRICOLA S.A.S. TAES S.A.S.</t>
  </si>
  <si>
    <t>0DY</t>
  </si>
  <si>
    <t>COMPAÑIA COLOMBIANA DE AEROSERVICIOS C.C.A. LTDA.</t>
  </si>
  <si>
    <t>0DZ</t>
  </si>
  <si>
    <t>FUNDACION CARDIOVASCULAR DE COLOMBIA</t>
  </si>
  <si>
    <t>AB</t>
  </si>
  <si>
    <t>LJ31</t>
  </si>
  <si>
    <t>0EA</t>
  </si>
  <si>
    <t>COLCHARTER IPS S.A.S.</t>
  </si>
  <si>
    <t>C90A</t>
  </si>
  <si>
    <t>C206</t>
  </si>
  <si>
    <t>C414</t>
  </si>
  <si>
    <t>PA34</t>
  </si>
  <si>
    <t>0EC</t>
  </si>
  <si>
    <t>P28A</t>
  </si>
  <si>
    <t>C207</t>
  </si>
  <si>
    <t>0ED</t>
  </si>
  <si>
    <t>GOOD - FLY  CO  S.A.S</t>
  </si>
  <si>
    <t>0EG</t>
  </si>
  <si>
    <t>VANNET S.A.S.</t>
  </si>
  <si>
    <t>AF</t>
  </si>
  <si>
    <t>C180</t>
  </si>
  <si>
    <t>1AP</t>
  </si>
  <si>
    <t>TA</t>
  </si>
  <si>
    <t>PA32</t>
  </si>
  <si>
    <t>1BC</t>
  </si>
  <si>
    <t>INTERNACIONAL EJECUTIVA DE AVIACION S.A.S.</t>
  </si>
  <si>
    <t>CL30</t>
  </si>
  <si>
    <t>B350</t>
  </si>
  <si>
    <t>1BE</t>
  </si>
  <si>
    <t>AEROTAXI DEL UPIA S.A.S.  AERUPIA S.A.S.</t>
  </si>
  <si>
    <t>BN2P</t>
  </si>
  <si>
    <t>1BO</t>
  </si>
  <si>
    <t>COMPAÑIA DE VUELO DE HELICOPTEROS COMERCIALES S.A.S. HELIFLY S.A.S.</t>
  </si>
  <si>
    <t>B06</t>
  </si>
  <si>
    <t>1BR</t>
  </si>
  <si>
    <t>AEROLINEAS LLANERAS ARALL LTDA.</t>
  </si>
  <si>
    <t>C182</t>
  </si>
  <si>
    <t>1CG</t>
  </si>
  <si>
    <t>AVIONES DEL CESAR S.A.S.</t>
  </si>
  <si>
    <t>1CV</t>
  </si>
  <si>
    <t>1CW</t>
  </si>
  <si>
    <t>VERTICAL DE AVIACION S.A.S.</t>
  </si>
  <si>
    <t>MI8</t>
  </si>
  <si>
    <t>1DF</t>
  </si>
  <si>
    <t>LINEAS AEREAS DEL NORTE DE SANTANDER S.A.S. LANS S.A.S.</t>
  </si>
  <si>
    <t>1DW</t>
  </si>
  <si>
    <t>AS50</t>
  </si>
  <si>
    <t>BK17</t>
  </si>
  <si>
    <t>H500</t>
  </si>
  <si>
    <t>1ED</t>
  </si>
  <si>
    <t>SERVICIOS AEREOS PANAMERICANOS SARPA S.A.S.</t>
  </si>
  <si>
    <t>E145</t>
  </si>
  <si>
    <t>E120</t>
  </si>
  <si>
    <t>JS32</t>
  </si>
  <si>
    <t>1EE</t>
  </si>
  <si>
    <t>1EG</t>
  </si>
  <si>
    <t>SERVICIOS AEREOS DEL GUAVIARE LIMITADA SAVIARE LTDA.</t>
  </si>
  <si>
    <t>C210</t>
  </si>
  <si>
    <t>1EH</t>
  </si>
  <si>
    <t>SERVICIO AEREO DE CAPURGANA S.A. - SEARCA S.A.</t>
  </si>
  <si>
    <t>CR</t>
  </si>
  <si>
    <t>BE40</t>
  </si>
  <si>
    <t>G200</t>
  </si>
  <si>
    <t>B190</t>
  </si>
  <si>
    <t>L410</t>
  </si>
  <si>
    <t>1EN</t>
  </si>
  <si>
    <t>EC35</t>
  </si>
  <si>
    <t>B105</t>
  </si>
  <si>
    <t>1EQ</t>
  </si>
  <si>
    <t>TAERCO LTDA. TAXI AEREO COLOMBIANO</t>
  </si>
  <si>
    <t>1FR</t>
  </si>
  <si>
    <t>AEROEJECUTIVOS DE ANTIOQUIA S.A.</t>
  </si>
  <si>
    <t>1GB</t>
  </si>
  <si>
    <t>HELIGOLFO S.A.S.</t>
  </si>
  <si>
    <t>1GC</t>
  </si>
  <si>
    <t>AEROEXPRESS S.A.S.</t>
  </si>
  <si>
    <t>R44</t>
  </si>
  <si>
    <t>1GJ</t>
  </si>
  <si>
    <t>AERO SERVICIOS ESPECIALIZADOS ASES S.A.S</t>
  </si>
  <si>
    <t>R66</t>
  </si>
  <si>
    <t>1GM</t>
  </si>
  <si>
    <t>DELTA HELICOPTEROS S.A.S.</t>
  </si>
  <si>
    <t>1GO</t>
  </si>
  <si>
    <t>GLOBAL SERVICE AVIATION S.A.S.</t>
  </si>
  <si>
    <t>BE20</t>
  </si>
  <si>
    <t>1GP</t>
  </si>
  <si>
    <t>AERO TAXI GUAYMARAL ATG  S.A.S.</t>
  </si>
  <si>
    <t>1GQ</t>
  </si>
  <si>
    <t>AMBULANCIAS AEREAS DE COLOMBIA S.A.S.</t>
  </si>
  <si>
    <t>1HB</t>
  </si>
  <si>
    <t>HANGAR 29 S.A.S.</t>
  </si>
  <si>
    <t>1HD</t>
  </si>
  <si>
    <t>SIS SOLUCIONES INTEGRALES GNSS S.A.S.</t>
  </si>
  <si>
    <t>1HE</t>
  </si>
  <si>
    <t>C172</t>
  </si>
  <si>
    <t>2EO</t>
  </si>
  <si>
    <t>AN26</t>
  </si>
  <si>
    <t>SC</t>
  </si>
  <si>
    <t>AT76</t>
  </si>
  <si>
    <t>6AF</t>
  </si>
  <si>
    <t>CA</t>
  </si>
  <si>
    <t>DC3</t>
  </si>
  <si>
    <t>AAL</t>
  </si>
  <si>
    <t>AMERICAN AIR LINES</t>
  </si>
  <si>
    <t>PA</t>
  </si>
  <si>
    <t>A319</t>
  </si>
  <si>
    <t>B763</t>
  </si>
  <si>
    <t>ACA</t>
  </si>
  <si>
    <t>AIR CANADA SUCURSAL COLOMBIA</t>
  </si>
  <si>
    <t>A321</t>
  </si>
  <si>
    <t>B788</t>
  </si>
  <si>
    <t>A320</t>
  </si>
  <si>
    <t>AJT</t>
  </si>
  <si>
    <t>AMERIJET INTERNATIONAL COLOMBIA</t>
  </si>
  <si>
    <t>AMX</t>
  </si>
  <si>
    <t>B738</t>
  </si>
  <si>
    <t>ARE</t>
  </si>
  <si>
    <t>AEROVIAS DE INTEGRACION REGIONAL S.A. AIRES S.A.</t>
  </si>
  <si>
    <t>TR</t>
  </si>
  <si>
    <t>ARG</t>
  </si>
  <si>
    <t>AEROLINEAS ARGENTINAS</t>
  </si>
  <si>
    <t>A332</t>
  </si>
  <si>
    <t>B737</t>
  </si>
  <si>
    <t>AVA</t>
  </si>
  <si>
    <t>AEROVIAS DEL CONTINENTE AMERICANO S.A. AVIANCA</t>
  </si>
  <si>
    <t>A333</t>
  </si>
  <si>
    <t>CLX</t>
  </si>
  <si>
    <t>CARGOLUX AIRLINES INTERNATIONAL S.A. SUCURSAL COLOMBIA.</t>
  </si>
  <si>
    <t>B742</t>
  </si>
  <si>
    <t>CMP</t>
  </si>
  <si>
    <t>E190</t>
  </si>
  <si>
    <t>DAE</t>
  </si>
  <si>
    <t>DHL AERO EXPRESO S.A. SUCURSAL COLOMBIA</t>
  </si>
  <si>
    <t>B752</t>
  </si>
  <si>
    <t>DAL</t>
  </si>
  <si>
    <t>DELTA AIR LINES INC. SUCURSAL DE COLOMBIA</t>
  </si>
  <si>
    <t>DLH</t>
  </si>
  <si>
    <t>DEUTSCHE LUFTHANSA AKTIENGESELLSCHAFT</t>
  </si>
  <si>
    <t>A340</t>
  </si>
  <si>
    <t>EFY</t>
  </si>
  <si>
    <t>AT46</t>
  </si>
  <si>
    <t>FDX</t>
  </si>
  <si>
    <t>FEDERAL EXPRESS CORPORATION</t>
  </si>
  <si>
    <t>IBE</t>
  </si>
  <si>
    <t>IBERIA LINEAS AEREAS DE ESPANA SOCIEDAD ANONIMA OPERADORA SUCURSAL COLOMBIANA - IBERIA OPERADORA</t>
  </si>
  <si>
    <t>KRE</t>
  </si>
  <si>
    <t>AEROSUCRE S.A.</t>
  </si>
  <si>
    <t>B722</t>
  </si>
  <si>
    <t>B732</t>
  </si>
  <si>
    <t>LAE</t>
  </si>
  <si>
    <t>LINEA AEREA CARGUERA DE COLOMBIA S.A.</t>
  </si>
  <si>
    <t>LAN</t>
  </si>
  <si>
    <t>LATAM AIRLINES GROUP S.A.</t>
  </si>
  <si>
    <t>A330</t>
  </si>
  <si>
    <t>LPE</t>
  </si>
  <si>
    <t>LTG</t>
  </si>
  <si>
    <t>ABSA AEROLINEAS BRASILERAS S.A</t>
  </si>
  <si>
    <t>MAA</t>
  </si>
  <si>
    <t>MASAIR. AEROTRANSPORTES MAS DE CARGA SUCURSAL COL.</t>
  </si>
  <si>
    <t>MPH</t>
  </si>
  <si>
    <t>NKS</t>
  </si>
  <si>
    <t>SPIRIT AIRLINES INC</t>
  </si>
  <si>
    <t>NSE</t>
  </si>
  <si>
    <t>SERVICIO AEREO A TERRITORIOS NACIONALES  S.A. - SATENA</t>
  </si>
  <si>
    <t>E170</t>
  </si>
  <si>
    <t>AT45</t>
  </si>
  <si>
    <t>OEF</t>
  </si>
  <si>
    <t>MG MEDICAL GROUP S.A.S.</t>
  </si>
  <si>
    <t>RPB</t>
  </si>
  <si>
    <t>AEROREPUBLICA S.A.</t>
  </si>
  <si>
    <t>TAI</t>
  </si>
  <si>
    <t>TACA INTERNATIONAL AIRLINES S A SUCURSAL COLOMBIA</t>
  </si>
  <si>
    <t>TAM</t>
  </si>
  <si>
    <t>TAM LINHAS AEREAS S A SUCURSAL COLOMBIA</t>
  </si>
  <si>
    <t>TPA</t>
  </si>
  <si>
    <t>TAMPA CARGO S.A.S</t>
  </si>
  <si>
    <t>TPU</t>
  </si>
  <si>
    <t>UAL</t>
  </si>
  <si>
    <t>UNITED AIRLINES INC.</t>
  </si>
  <si>
    <t>PC</t>
  </si>
  <si>
    <t>UPS</t>
  </si>
  <si>
    <t>UNITED PARCEL SERVICE CO. SUCURSAL COLOMBIA</t>
  </si>
  <si>
    <t>VEC</t>
  </si>
  <si>
    <t>VENSECAR INTERNACIONAL C. A.  SUCURSAL COLOMBIA</t>
  </si>
  <si>
    <t>B734</t>
  </si>
  <si>
    <t>VVC</t>
  </si>
  <si>
    <t>FAST COLOMBIA S.A.S.</t>
  </si>
  <si>
    <t>B789</t>
  </si>
  <si>
    <t>A346</t>
  </si>
  <si>
    <t>A20N</t>
  </si>
  <si>
    <t>B748</t>
  </si>
  <si>
    <t>B744</t>
  </si>
  <si>
    <t xml:space="preserve">Seguros </t>
  </si>
  <si>
    <t xml:space="preserve">Servicios Aeronauticos </t>
  </si>
  <si>
    <t xml:space="preserve">Mantenimiento </t>
  </si>
  <si>
    <t>Servicio a Pasajeros</t>
  </si>
  <si>
    <t xml:space="preserve">Combustible </t>
  </si>
  <si>
    <t xml:space="preserve">Depreciacion </t>
  </si>
  <si>
    <t xml:space="preserve">Arriendos </t>
  </si>
  <si>
    <t xml:space="preserve">Administracion </t>
  </si>
  <si>
    <t xml:space="preserve">Ventas </t>
  </si>
  <si>
    <t xml:space="preserve">Financieros </t>
  </si>
  <si>
    <t xml:space="preserve">Tripulacion </t>
  </si>
  <si>
    <t>Suma de Numero Horas</t>
  </si>
  <si>
    <t>Suma de Numero Aeronaves</t>
  </si>
  <si>
    <t>Total COSTOS DIRECTOS</t>
  </si>
  <si>
    <t>Total COSTOS INDIRECTOS</t>
  </si>
  <si>
    <t>ARE - AVA</t>
  </si>
  <si>
    <t>ARE - AVA - VVC</t>
  </si>
  <si>
    <t>AVA - EFY - 5AH</t>
  </si>
  <si>
    <t>DESIGNADORES</t>
  </si>
  <si>
    <t>EMPRESA</t>
  </si>
  <si>
    <t>EMPRESAS DE TRANSPORTE PASAJEROS REGULAR NACIONAL</t>
  </si>
  <si>
    <t>COSTOS DE OPERACIÓN POR TIPO DE AERONAVE - I SEMESTRE DE 2020</t>
  </si>
  <si>
    <t>PARTICIPACION</t>
  </si>
  <si>
    <t>Total Tripulación</t>
  </si>
  <si>
    <t>Total Seguros</t>
  </si>
  <si>
    <t>Total Servicios Aeronaúticos</t>
  </si>
  <si>
    <t>Total Mantenimiento</t>
  </si>
  <si>
    <t>Total Servicio a Pasajeros</t>
  </si>
  <si>
    <t>Total Combustible</t>
  </si>
  <si>
    <t>Total Depreciación</t>
  </si>
  <si>
    <t>Total Arriendo</t>
  </si>
  <si>
    <t>Total Administración</t>
  </si>
  <si>
    <t>Total Ventas</t>
  </si>
  <si>
    <t>Total Financieros</t>
  </si>
  <si>
    <t>AAL - GLG - LPE - LRC - TAI - TPU</t>
  </si>
  <si>
    <t>AIJ - GLG - LPE - LRC - TAI - TPU</t>
  </si>
  <si>
    <t>ACA - TAI - TPU</t>
  </si>
  <si>
    <t>ARG - IBE</t>
  </si>
  <si>
    <t>IBE - DLH</t>
  </si>
  <si>
    <t>ARG - CMP - UAL</t>
  </si>
  <si>
    <t>AMX - DAL - UAL</t>
  </si>
  <si>
    <t>DAL - UAL</t>
  </si>
  <si>
    <t>AEA - AMX</t>
  </si>
  <si>
    <t>AFR - KLM - LAN</t>
  </si>
  <si>
    <t>ACA - LAN - TAM - DAL</t>
  </si>
  <si>
    <t>EMPRESAS DE TRANSPORTE PASAJEROS REGULAR INTERNACIONAL</t>
  </si>
  <si>
    <t>DAE - UPS</t>
  </si>
  <si>
    <t>ABX - AJT - FDX - LAE - LTG - MAA - TNO - UPS</t>
  </si>
  <si>
    <t>EMPRESAS</t>
  </si>
  <si>
    <t>EMPRESAS DE TRANSPORTE AEREO - CARGA NACIONAL</t>
  </si>
  <si>
    <t>EMPRESAS DE TRANSPORTE AEREO - CARGA INTERNACIONAL</t>
  </si>
  <si>
    <t>PARTICIPACIÓN</t>
  </si>
  <si>
    <t>Total ServiciosAeronaúticos</t>
  </si>
  <si>
    <t>Total ServicioaPasajeros</t>
  </si>
  <si>
    <t>Total  COSTOS DIRECTOS</t>
  </si>
  <si>
    <t>Total  COSTOS INDIRECTOS</t>
  </si>
  <si>
    <t>EMPRESAS DE TRANSPORTE AEREO COMERCIAL REGIONAL</t>
  </si>
  <si>
    <t xml:space="preserve">Total Tripulación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</si>
  <si>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</si>
  <si>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</si>
  <si>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</si>
  <si>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</si>
  <si>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</si>
  <si>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</si>
  <si>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</si>
  <si>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TOTAL COSTOS DIRECTOS</t>
  </si>
  <si>
    <t xml:space="preserve">Total Administración </t>
  </si>
  <si>
    <t xml:space="preserve">Total Ventas </t>
  </si>
  <si>
    <t xml:space="preserve">Total Financieros </t>
  </si>
  <si>
    <t>TOTAL COSTOS INDIRECTOS</t>
  </si>
  <si>
    <t>1BO - 1CP - 1CV - 1DW - 1EE - 1GM - 1HB</t>
  </si>
  <si>
    <t>1BR - 1DF</t>
  </si>
  <si>
    <t>1BR - 1EG - 1EQ - 1FR - 1HE</t>
  </si>
  <si>
    <t>1DO - 1GB</t>
  </si>
  <si>
    <t>1FR - 1GB - 3GH</t>
  </si>
  <si>
    <t>1DW - 1HD</t>
  </si>
  <si>
    <t>1AP - 1DW - 1EQ</t>
  </si>
  <si>
    <t>1AP - 1BE - 1CG - 1DO - 1GP</t>
  </si>
  <si>
    <t>1AP - 1BE - 1DF - 1DO - 1EG - 1GP</t>
  </si>
  <si>
    <t>EMPRESAS DE TRANSPORTE AEREO AEROTAXIS</t>
  </si>
  <si>
    <t>1GO - 1GQ</t>
  </si>
  <si>
    <t>0EA - 0EC - 1GQ</t>
  </si>
  <si>
    <t>0EA - 0EC - 0ED - 0EF</t>
  </si>
  <si>
    <t>EMPRESAS DE TRABAJOS AEREOS  ESPECIALES</t>
  </si>
  <si>
    <t>0BP - 0BR - 0CJ - 0CV - 0DA - 0DC - 0DM - 0DP - 0DS - 0DX - 0DV</t>
  </si>
  <si>
    <t>0BH - 0CK - 0CP</t>
  </si>
  <si>
    <t>0BE - 0BP - 0DD - 0DM - 0DR - 0DY</t>
  </si>
  <si>
    <t>0BS - 0CT</t>
  </si>
  <si>
    <t>0BE - 0BT</t>
  </si>
  <si>
    <t>EMPRESAS DE TRANSPORTE AEREO - AVIACION AGRICOLA</t>
  </si>
  <si>
    <t>CONTENIDO</t>
  </si>
  <si>
    <t>PAG</t>
  </si>
  <si>
    <t>CONCEPTO</t>
  </si>
  <si>
    <t>RELACION EMPRESA - TIPO DE AERONAVE</t>
  </si>
  <si>
    <t>COBERTURA</t>
  </si>
  <si>
    <t xml:space="preserve">EMPRESAS DE TRANSPORTE AEREO PASAJEROS NACIONAL REGULAR </t>
  </si>
  <si>
    <t>EMPRESAS DE TRANSPORTE AEREO CARGA NACIONAL</t>
  </si>
  <si>
    <t>EMPRESAS DE TRANSPORTE AEREO- AEROTAXIS</t>
  </si>
  <si>
    <t>TRABAJOS AEREOS ESPECIALES</t>
  </si>
  <si>
    <t>TRABAJOS AEREOS ESPECIALES - AVIACION AGRICOLA</t>
  </si>
  <si>
    <t>Actividad</t>
  </si>
  <si>
    <t>A119</t>
  </si>
  <si>
    <t>HELICOPTEROS NACIONALES DE COLOMBIA S.A.S. "HELICOL S.A.S."</t>
  </si>
  <si>
    <t>HEL</t>
  </si>
  <si>
    <t>A139</t>
  </si>
  <si>
    <t>HELISTAR S.A.S.</t>
  </si>
  <si>
    <t>1FU</t>
  </si>
  <si>
    <t>A318</t>
  </si>
  <si>
    <t>COMPANIA NACIONAL CUBANA DE AVIACION.</t>
  </si>
  <si>
    <t>CUB</t>
  </si>
  <si>
    <t>LAN PERU S.A. SUCURSAL COLOMBIA</t>
  </si>
  <si>
    <t>EMPRESA PUBLICA TAME LINEA AEREA DEL ECUADOR TAME EP SUCURSAL COLOMBIA. SIGLA TAME EP SUCURSAL COLOM</t>
  </si>
  <si>
    <t>TAE</t>
  </si>
  <si>
    <t>TRANS AMERICAN AIRLINES S.A. SUCURSAL COLOMBIA</t>
  </si>
  <si>
    <t>JETBLUE AIRWAYS CORPORATION-SUCURSAL COLOMBIA</t>
  </si>
  <si>
    <t>JBU</t>
  </si>
  <si>
    <t>OCEANAIR LINHAS AEREAS S A SUCURSAL COLOMBIA</t>
  </si>
  <si>
    <t>ONE</t>
  </si>
  <si>
    <t>AC90</t>
  </si>
  <si>
    <t>PACIFICA DE AVIACION S.A.S.</t>
  </si>
  <si>
    <t>1GR</t>
  </si>
  <si>
    <t>AN12</t>
  </si>
  <si>
    <t>AER CARIBE</t>
  </si>
  <si>
    <t>1BG</t>
  </si>
  <si>
    <t>LATINOAMERICANA DE SERVICIOS AEREO S.A.S. LASER AEREO S.A.S.</t>
  </si>
  <si>
    <t>AN32</t>
  </si>
  <si>
    <t>SOCIEDAD AEREA DEL CAQUETA LTDA.</t>
  </si>
  <si>
    <t>SDK</t>
  </si>
  <si>
    <t>EMPRESA AÉREA DE SERVICIOS Y FACILITACIÓN LOGÍSTICA INTEGRAL S.A. - EASYFLY S.A.</t>
  </si>
  <si>
    <t>AEROCHARTER ANDINA S.A</t>
  </si>
  <si>
    <t>1FQ</t>
  </si>
  <si>
    <t>SERVICIOS INTEGRALES HELICOPORTADOS S.A.S. - SICHER HELICOPTERS S.A.S.</t>
  </si>
  <si>
    <t>TRANSPORTE AEREO DE COLOMBIA S.A. TAC S.A.</t>
  </si>
  <si>
    <t>1FC</t>
  </si>
  <si>
    <t>B212</t>
  </si>
  <si>
    <t>HELISERVICE LTDA</t>
  </si>
  <si>
    <t>SASA SOCIEDAD AERONAUTICA DE SANTANDER S.A.</t>
  </si>
  <si>
    <t>RIO SUR S. A.</t>
  </si>
  <si>
    <t>1DS</t>
  </si>
  <si>
    <t>B407</t>
  </si>
  <si>
    <t>HELISUR S.A.S.</t>
  </si>
  <si>
    <t>1GY</t>
  </si>
  <si>
    <t>B412</t>
  </si>
  <si>
    <t>B60T</t>
  </si>
  <si>
    <t>AEROVIAS DE MEXICO S. A. AEROMEXICO SUCURSAL COLOMBIA</t>
  </si>
  <si>
    <t>COMPAÑIA PANAMEÑA DE AVIACION S.A. COPA AIRLINES</t>
  </si>
  <si>
    <t>BE35</t>
  </si>
  <si>
    <t>BE9L</t>
  </si>
  <si>
    <t>AERO APOYO LTDA. TRANSPORTE AEREO DE APOYO PETROLERO</t>
  </si>
  <si>
    <t>1AE</t>
  </si>
  <si>
    <t>AEROTAXI DEL ORIENTE COLOMBIANO AEROCOL S.A.S</t>
  </si>
  <si>
    <t>1AM</t>
  </si>
  <si>
    <t>AEROLINEAS PETROLERAS S.A.S. - ALPES S.A.S.</t>
  </si>
  <si>
    <t>1BP</t>
  </si>
  <si>
    <t>AEROVIAS REGIONALES DEL ORIENTE S.A.S. ARO S.A.S.</t>
  </si>
  <si>
    <t>1BT</t>
  </si>
  <si>
    <t>AMERICA'S AIR SAS</t>
  </si>
  <si>
    <t>1GU</t>
  </si>
  <si>
    <t>QUIMBAYA EXPLORACION Y RECURSOS GEOMATICOS S.A.S. QUERGEO S.A.S.</t>
  </si>
  <si>
    <t>0DW</t>
  </si>
  <si>
    <t>ISATECH CORPORATION S A S</t>
  </si>
  <si>
    <t>0EB</t>
  </si>
  <si>
    <t>TAXI AEREO DEL ALTO MENEGUA LTDA.-AEROMENEGUA LTDA-</t>
  </si>
  <si>
    <t>1AS</t>
  </si>
  <si>
    <t>AEROLINEAS DEL LLANO S.A.S. - ALLAS S.A.S.</t>
  </si>
  <si>
    <t>1BB</t>
  </si>
  <si>
    <t>HELI JET SAS</t>
  </si>
  <si>
    <t>1FZ</t>
  </si>
  <si>
    <t>AERO SANIDAD AGRICOLA S.A.S - ASA S.A.S.</t>
  </si>
  <si>
    <t>0BM</t>
  </si>
  <si>
    <t>FAGA LTDA. FUMIGACIONES AEREAS GAVIOTAS CIA.</t>
  </si>
  <si>
    <t>0CC</t>
  </si>
  <si>
    <t>HELICE LTDA. FUMIGACION AEREA</t>
  </si>
  <si>
    <t>0CW</t>
  </si>
  <si>
    <t>FUMIVILLA LTDA FUMIGACIONES AEREAS DE VILLANUEVA  LIMITADA</t>
  </si>
  <si>
    <t>0DL</t>
  </si>
  <si>
    <t>SERVICIOS AEROAGRICOLAS DEL CASANARE S.A.S. - SAAC S.A.S.</t>
  </si>
  <si>
    <t>0DT</t>
  </si>
  <si>
    <t>ASPERSIONES TECNICAS DEL CAMPO LIMITADA AEROTEC LTDA.</t>
  </si>
  <si>
    <t>0DU</t>
  </si>
  <si>
    <t>TE</t>
  </si>
  <si>
    <t>AEROESTUDIOS SOCIEDAD ANONIMA "AEROESTUDIOS S.A."</t>
  </si>
  <si>
    <t>0AC</t>
  </si>
  <si>
    <t>SAE SERVICIOS AÉREOS ESPECIALES GLOBAL LIFE AMBULANCIAS S.A.S.</t>
  </si>
  <si>
    <t>TRANSPACIFICOS Y CIA S.A.S.</t>
  </si>
  <si>
    <t>1HC</t>
  </si>
  <si>
    <t>AVIONES PUBLICITARIOS DE COLOMBIA  S.A.S AERIAL SIGN S.A.S</t>
  </si>
  <si>
    <t>OAA</t>
  </si>
  <si>
    <t>C303</t>
  </si>
  <si>
    <t>AEROEXPRESO DEL PACIFICO S.A.</t>
  </si>
  <si>
    <t>1FT</t>
  </si>
  <si>
    <t>AVIOCHARTER S.A.S.</t>
  </si>
  <si>
    <t>1FV</t>
  </si>
  <si>
    <t>SOLAIR S. A. S.</t>
  </si>
  <si>
    <t>1GS</t>
  </si>
  <si>
    <t>C421</t>
  </si>
  <si>
    <t>AIR COLOMBIA S.A.S.</t>
  </si>
  <si>
    <t>6AD</t>
  </si>
  <si>
    <t>AEROLINEAS ANDINAS S.A</t>
  </si>
  <si>
    <t>DC3T</t>
  </si>
  <si>
    <t>DO28</t>
  </si>
  <si>
    <t>AEROLINEA DE ANTIOQUIA S.A.S.</t>
  </si>
  <si>
    <t>ANQ</t>
  </si>
  <si>
    <t>E135</t>
  </si>
  <si>
    <t>EC45</t>
  </si>
  <si>
    <t>F100</t>
  </si>
  <si>
    <t>AIR PANAMA SUCURSAL COLOMBIA</t>
  </si>
  <si>
    <t>PST</t>
  </si>
  <si>
    <t>F28</t>
  </si>
  <si>
    <t>GLF4</t>
  </si>
  <si>
    <t>JS41</t>
  </si>
  <si>
    <t>M18</t>
  </si>
  <si>
    <t>AEROESTAR LTDA</t>
  </si>
  <si>
    <t>1GK</t>
  </si>
  <si>
    <t>COALCESAR LTDA. COOP MULTIACTIVA  ALGODONERA DEL DEPTO DEL CESAR</t>
  </si>
  <si>
    <t>0BV</t>
  </si>
  <si>
    <t>LINEAS AEREAS GALAN LIMITADA AEROGALAN</t>
  </si>
  <si>
    <t>TRANSPORTES AEREOS DEL ARIARI S.A.S. - TARI S.A.S.</t>
  </si>
  <si>
    <t>1EY</t>
  </si>
  <si>
    <t>SERVICIO AEREO REGIONAL SAER LTDA</t>
  </si>
  <si>
    <t>1DY</t>
  </si>
  <si>
    <t>CHARTER EXPRESS S.A.S.</t>
  </si>
  <si>
    <t>1GW</t>
  </si>
  <si>
    <t>PA46</t>
  </si>
  <si>
    <t>R22</t>
  </si>
  <si>
    <t>S76</t>
  </si>
  <si>
    <t>T210</t>
  </si>
  <si>
    <t>AMA LTDA. AVIONES Y MAQUINARIAS AGRICOLAS</t>
  </si>
  <si>
    <t>0DQ</t>
  </si>
  <si>
    <t>ULAC</t>
  </si>
  <si>
    <t>Y12</t>
  </si>
  <si>
    <r>
      <t xml:space="preserve">TRABAJOS AÉREOS ESPECIALES: </t>
    </r>
    <r>
      <rPr>
        <sz val="10"/>
        <color indexed="8"/>
        <rFont val="Calibri"/>
        <family val="2"/>
      </rPr>
      <t>(Publicidad, aerofotografía, ambulancia, etc.)</t>
    </r>
  </si>
  <si>
    <t>TRABAJOS AÉREOS ESPECIALES - AVIACION AGRICOLA</t>
  </si>
  <si>
    <t>TRANSPORTE AÉREO  NO REGULAR  -AEROTAXIS</t>
  </si>
  <si>
    <t>TRANSPORTE AÉREO ESPECIAL DE CARGA</t>
  </si>
  <si>
    <t>TRANSPORTE AÉREO  COMERCIAL REGIONAL</t>
  </si>
  <si>
    <t>TRANSPORTE AÉREO CARGA INTERNACIONAL</t>
  </si>
  <si>
    <t>TRANSPORTE AÉREO CARGA NACIONAL</t>
  </si>
  <si>
    <t>TRANSPORTE AÉREO PASAJEROS REGULAR INTERNACIONAL</t>
  </si>
  <si>
    <t>TRANSPORTE AÉREO PASAJEROS REGULAR NACIONAL</t>
  </si>
  <si>
    <t>% COBERTURA</t>
  </si>
  <si>
    <t>TOTAL EMPRESAS VIGENTES</t>
  </si>
  <si>
    <t>No. EMPRE. PRESENTARÓN INFORME</t>
  </si>
  <si>
    <t>MODALIDADES</t>
  </si>
  <si>
    <t>Número   Aeronaves</t>
  </si>
  <si>
    <t>Número Horas</t>
  </si>
  <si>
    <t>COSTOS  TOTALES</t>
  </si>
  <si>
    <t>Financieros</t>
  </si>
  <si>
    <t>Ventas</t>
  </si>
  <si>
    <t xml:space="preserve">Administración </t>
  </si>
  <si>
    <t xml:space="preserve">Arriendo </t>
  </si>
  <si>
    <t>Depreciación</t>
  </si>
  <si>
    <t>Servicio de Pasajeros</t>
  </si>
  <si>
    <t xml:space="preserve">Servicios Aeronaúticos </t>
  </si>
  <si>
    <t>Seguros</t>
  </si>
  <si>
    <t xml:space="preserve">Tripulación  </t>
  </si>
  <si>
    <t>VARIACIÓN %</t>
  </si>
  <si>
    <t>PARTICIPACIÓN %</t>
  </si>
  <si>
    <t>CONCEPTOS</t>
  </si>
  <si>
    <t>COMPARATIVO EMPRESAS PAX REGULAR NACIONAL I SEMESTRE 2020 VS 2019</t>
  </si>
  <si>
    <t>COSTOS DE OPERACIÓN POR TIPO DE AERONAVE I SEMESTRE DE 2020</t>
  </si>
  <si>
    <t>COSTOS DE OPERACIÓN I SEMESTRE DE 2020 POR DESIGNADOR</t>
  </si>
  <si>
    <t>COBERTURA COSTOS DE OPERACIÓN I SEMESTRE 2020</t>
  </si>
  <si>
    <r>
      <rPr>
        <b/>
        <sz val="11"/>
        <color theme="1"/>
        <rFont val="Calibri"/>
        <family val="2"/>
      </rPr>
      <t>Nota:</t>
    </r>
    <r>
      <rPr>
        <sz val="11"/>
        <color theme="1"/>
        <rFont val="Calibri"/>
        <family val="2"/>
      </rPr>
      <t xml:space="preserve"> Las siguientes empresas NO presentaron reportes de costos de operación del I Semestre de 2020</t>
    </r>
  </si>
  <si>
    <t>BASE DE DATOS 11/12/2020</t>
  </si>
  <si>
    <t>Comparativo Costos de Operación Transporte regular Domestico I semestre</t>
  </si>
  <si>
    <t>I SEMESTRE 2019</t>
  </si>
  <si>
    <t>I SEMESTRE 2020</t>
  </si>
  <si>
    <t>TOTAL COBERTURA I SEMESTRE AÑO 2020</t>
  </si>
  <si>
    <t>EMPRESAS DE TRANSPORTE AEREO - ESPECIAL DE CARGA</t>
  </si>
  <si>
    <r>
      <rPr>
        <b/>
        <sz val="11"/>
        <color theme="1"/>
        <rFont val="Calibri"/>
        <family val="2"/>
      </rPr>
      <t>TRANSPORTE AÉREO PASAJEROS REGULAR INTERNACIONAL:</t>
    </r>
    <r>
      <rPr>
        <sz val="11"/>
        <color theme="1"/>
        <rFont val="Calibri"/>
        <family val="2"/>
      </rPr>
      <t xml:space="preserve"> Turkish Airlines.</t>
    </r>
  </si>
  <si>
    <r>
      <rPr>
        <b/>
        <sz val="11"/>
        <color theme="1"/>
        <rFont val="Calibri"/>
        <family val="2"/>
      </rPr>
      <t xml:space="preserve">TRANSPORTE AÉREO CARGA INTERNACIONAL: </t>
    </r>
    <r>
      <rPr>
        <sz val="11"/>
        <color theme="1"/>
        <rFont val="Calibri"/>
        <family val="2"/>
      </rPr>
      <t>21 Air Sucursal Colombia.</t>
    </r>
  </si>
  <si>
    <r>
      <rPr>
        <b/>
        <sz val="11"/>
        <color theme="1"/>
        <rFont val="Calibri"/>
        <family val="2"/>
      </rPr>
      <t xml:space="preserve">TRANSPORTE AÉREO  NO REGULAR - AEROTAXIS: </t>
    </r>
    <r>
      <rPr>
        <sz val="11"/>
        <color theme="1"/>
        <rFont val="Calibri"/>
        <family val="2"/>
      </rPr>
      <t>Alpes S.A.S., Aerocharte Andina S.A.S., Aerocol, Allas S.A.S., Aero Apoyo LTDA, Aeromenegua LTDA, Aeropaca S.A.S., America's Air, Aviocharter, Central Charter de Colombia, Charter Express, Helijet, Helicol, Helistar, Helisur, Horizontal de Aviación, Pacifica de Aviación, SAER, Solair, Transpacificos y Tari.</t>
    </r>
  </si>
  <si>
    <t>DE UN TOTAL DE 152 EMPRESAS VIGENTES CON LA OBLIGACIÓN DE PRESENTAR LOS INFORMES DE COSTOS DE OPERACIÓN DEL I SEMESTRE  DE 2020, 110 COMPAÑIAS AERONÁUTICAS PRESENTARON REPORTES, LO QUE  REPRESENTA EL 72 % DE COBERTURA, 12% MENOS COMPARADO CON EL I SEMESTRE  DEL AÑO 2019. ESTA DISMINUCIÓN SE DEBE EN GRAN MEDIDA A LAS AFECTACIONES CAUSADAS POR LA PANDEMIA.</t>
  </si>
  <si>
    <r>
      <t xml:space="preserve">TRABAJOS AÉREOS ESPECIALES - AVIACION AGRICOLA: </t>
    </r>
    <r>
      <rPr>
        <sz val="11"/>
        <color theme="1"/>
        <rFont val="Calibri"/>
        <family val="2"/>
      </rPr>
      <t>Aero Snidad Agricola, ASAM, ARFA, AEROTEC, AMA, Compañía Agricola de los Llanos, FAAC, FAGA, Servicios Agricolas del Casanare.</t>
    </r>
  </si>
  <si>
    <r>
      <rPr>
        <b/>
        <sz val="11"/>
        <color theme="1"/>
        <rFont val="Calibri"/>
        <family val="2"/>
      </rPr>
      <t>TRABAJOS AÉREOS ESPECIALES:</t>
    </r>
    <r>
      <rPr>
        <sz val="11"/>
        <color theme="1"/>
        <rFont val="Calibri"/>
        <family val="2"/>
      </rPr>
      <t xml:space="preserve"> FAL Ingenieros, Aeroestudios, Quimbaya Exploración y Recursos Geomaticos, Rio Sur, Global Life Ambulancias, Sky Ambulance S.A.S., </t>
    </r>
  </si>
  <si>
    <r>
      <rPr>
        <b/>
        <sz val="11"/>
        <color theme="1"/>
        <rFont val="Calibri"/>
        <family val="2"/>
      </rPr>
      <t xml:space="preserve">COMERCIAL REGIONAL: </t>
    </r>
    <r>
      <rPr>
        <sz val="11"/>
        <color theme="1"/>
        <rFont val="Calibri"/>
        <family val="2"/>
      </rPr>
      <t>Transporte Aéreo de Colombia S.A. TAC, Aeroexpreso del Pacifico S.A. Aexpa.</t>
    </r>
  </si>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</sst>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_-* #,##0_-;\-* #,##0_-;_-* &quot;-&quot;??_-;_-@_-"/>
  </numFmts>
  <fonts count="28" x14ac:knownFonts="1">
    <font>
      <sz val="10"/>
      <color theme="1"/>
      <name val="Tahoma"/>
      <family val="2"/>
    </font>
    <font>
      <sz val="11"/>
      <color theme="1"/>
      <name val="Calibri"/>
      <family val="2"/>
      <scheme val="minor"/>
    </font>
    <font>
      <sz val="10"/>
      <color theme="1"/>
      <name val="Tahoma"/>
      <family val="2"/>
    </font>
    <font>
      <b/>
      <sz val="10"/>
      <color theme="1"/>
      <name val="Tahoma"/>
      <family val="2"/>
    </font>
    <font>
      <u/>
      <sz val="11"/>
      <color theme="10"/>
      <name val="Calibri"/>
      <family val="2"/>
      <scheme val="minor"/>
    </font>
    <font>
      <b/>
      <u/>
      <sz val="11"/>
      <color theme="3"/>
      <name val="Calibri"/>
      <family val="2"/>
    </font>
    <font>
      <b/>
      <u/>
      <sz val="11"/>
      <name val="Calibri"/>
      <family val="2"/>
    </font>
    <font>
      <sz val="10"/>
      <name val="Tahoma"/>
      <family val="2"/>
    </font>
    <font>
      <b/>
      <sz val="10"/>
      <name val="Tahoma"/>
      <family val="2"/>
    </font>
    <font>
      <b/>
      <sz val="9"/>
      <color theme="1"/>
      <name val="Tahoma"/>
      <family val="2"/>
    </font>
    <font>
      <sz val="9"/>
      <name val="Tahoma"/>
      <family val="2"/>
    </font>
    <font>
      <sz val="9"/>
      <color theme="1"/>
      <name val="Tahoma"/>
      <family val="2"/>
    </font>
    <font>
      <b/>
      <sz val="9"/>
      <name val="Tahoma"/>
      <family val="2"/>
    </font>
    <font>
      <b/>
      <sz val="18"/>
      <color theme="1"/>
      <name val="Arial"/>
      <family val="2"/>
    </font>
    <font>
      <sz val="16"/>
      <color theme="1"/>
      <name val="Arial"/>
      <family val="2"/>
    </font>
    <font>
      <u/>
      <sz val="14"/>
      <color rgb="FF0070C0"/>
      <name val="Arial"/>
      <family val="2"/>
    </font>
    <font>
      <b/>
      <sz val="16"/>
      <color theme="1"/>
      <name val="Calibri"/>
      <family val="2"/>
      <scheme val="minor"/>
    </font>
    <font>
      <b/>
      <sz val="10"/>
      <color theme="1"/>
      <name val="Arial"/>
      <family val="2"/>
    </font>
    <font>
      <sz val="11"/>
      <color theme="1"/>
      <name val="Calibri"/>
      <family val="2"/>
    </font>
    <font>
      <sz val="8"/>
      <name val="Arial"/>
      <family val="2"/>
    </font>
    <font>
      <b/>
      <sz val="11"/>
      <color theme="1"/>
      <name val="Calibri"/>
      <family val="2"/>
    </font>
    <font>
      <sz val="11"/>
      <name val="Calibri"/>
      <family val="2"/>
    </font>
    <font>
      <sz val="10"/>
      <color theme="1"/>
      <name val="Calibri"/>
      <family val="2"/>
    </font>
    <font>
      <sz val="10"/>
      <color indexed="8"/>
      <name val="Calibri"/>
      <family val="2"/>
    </font>
    <font>
      <b/>
      <sz val="15"/>
      <color theme="1"/>
      <name val="Tahoma"/>
      <family val="2"/>
    </font>
    <font>
      <sz val="10"/>
      <name val="Arial"/>
      <family val="2"/>
    </font>
    <font>
      <b/>
      <sz val="10"/>
      <name val="Arial"/>
      <family val="2"/>
    </font>
    <font>
      <b/>
      <sz val="13"/>
      <color theme="1"/>
      <name val="Calibri"/>
      <family val="2"/>
      <scheme val="minor"/>
    </font>
  </fonts>
  <fills count="9">
    <fill>
      <patternFill patternType="none"/>
    </fill>
    <fill>
      <patternFill patternType="gray125"/>
    </fill>
    <fill>
      <patternFill patternType="solid">
        <fgColor theme="4" tint="0.39997558519241921"/>
        <bgColor theme="4" tint="0.79998168889431442"/>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154">
    <xf numFmtId="0" fontId="0" fillId="0" borderId="0" xfId="0"/>
    <xf numFmtId="3" fontId="0" fillId="0" borderId="0" xfId="0" applyNumberFormat="1"/>
    <xf numFmtId="0" fontId="0" fillId="0" borderId="0" xfId="0" applyAlignment="1">
      <alignment horizontal="left"/>
    </xf>
    <xf numFmtId="0" fontId="3" fillId="0" borderId="0" xfId="0" applyFont="1" applyAlignment="1">
      <alignment horizontal="center"/>
    </xf>
    <xf numFmtId="3" fontId="0" fillId="0" borderId="0" xfId="0" applyNumberFormat="1" applyAlignment="1">
      <alignment horizontal="center"/>
    </xf>
    <xf numFmtId="3" fontId="0" fillId="0" borderId="0" xfId="0" applyNumberFormat="1" applyAlignment="1">
      <alignment horizontal="left"/>
    </xf>
    <xf numFmtId="3" fontId="3" fillId="0" borderId="0" xfId="0" applyNumberFormat="1" applyFont="1" applyAlignment="1">
      <alignment horizontal="center"/>
    </xf>
    <xf numFmtId="3" fontId="0" fillId="0" borderId="0" xfId="0" applyNumberFormat="1" applyAlignment="1">
      <alignment horizontal="center" vertical="center" wrapText="1"/>
    </xf>
    <xf numFmtId="3" fontId="3" fillId="2" borderId="1" xfId="0" applyNumberFormat="1" applyFont="1" applyFill="1" applyBorder="1" applyAlignment="1">
      <alignment horizontal="center" vertical="center" wrapText="1"/>
    </xf>
    <xf numFmtId="3" fontId="0" fillId="0" borderId="1" xfId="0" applyNumberFormat="1" applyBorder="1" applyAlignment="1">
      <alignment horizontal="left"/>
    </xf>
    <xf numFmtId="3" fontId="0" fillId="0" borderId="1" xfId="0" applyNumberFormat="1" applyBorder="1" applyAlignment="1">
      <alignment horizontal="center"/>
    </xf>
    <xf numFmtId="0" fontId="7" fillId="0" borderId="1" xfId="0" applyFont="1" applyBorder="1" applyProtection="1">
      <protection locked="0"/>
    </xf>
    <xf numFmtId="164" fontId="0" fillId="0" borderId="7" xfId="2" applyNumberFormat="1" applyFont="1" applyBorder="1" applyAlignment="1" applyProtection="1">
      <alignment horizontal="center"/>
      <protection locked="0"/>
    </xf>
    <xf numFmtId="0" fontId="8" fillId="4" borderId="1" xfId="0" applyFont="1" applyFill="1" applyBorder="1" applyProtection="1">
      <protection locked="0"/>
    </xf>
    <xf numFmtId="164" fontId="3" fillId="4" borderId="7" xfId="2" applyNumberFormat="1" applyFont="1" applyFill="1" applyBorder="1" applyAlignment="1" applyProtection="1">
      <alignment horizontal="center"/>
      <protection locked="0"/>
    </xf>
    <xf numFmtId="0" fontId="3" fillId="4" borderId="1" xfId="0" applyFont="1" applyFill="1" applyBorder="1" applyAlignment="1">
      <alignment horizontal="left"/>
    </xf>
    <xf numFmtId="3" fontId="3" fillId="0" borderId="0" xfId="0" applyNumberFormat="1" applyFont="1" applyAlignment="1">
      <alignment horizontal="center" vertical="center" wrapText="1"/>
    </xf>
    <xf numFmtId="3" fontId="3" fillId="2" borderId="1" xfId="0" applyNumberFormat="1" applyFont="1" applyFill="1" applyBorder="1" applyAlignment="1">
      <alignment horizontal="left" vertical="center" wrapText="1"/>
    </xf>
    <xf numFmtId="0" fontId="7" fillId="0" borderId="1" xfId="0" applyFont="1" applyBorder="1" applyAlignment="1" applyProtection="1">
      <alignment horizontal="left"/>
      <protection locked="0"/>
    </xf>
    <xf numFmtId="0" fontId="8" fillId="4" borderId="1" xfId="0" applyFont="1" applyFill="1" applyBorder="1" applyAlignment="1" applyProtection="1">
      <alignment horizontal="left"/>
      <protection locked="0"/>
    </xf>
    <xf numFmtId="3" fontId="3" fillId="0" borderId="1" xfId="0" applyNumberFormat="1" applyFont="1" applyBorder="1" applyAlignment="1">
      <alignment horizontal="center"/>
    </xf>
    <xf numFmtId="3" fontId="0" fillId="0" borderId="0" xfId="0" applyNumberFormat="1"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xf numFmtId="0" fontId="5" fillId="0" borderId="0" xfId="3" applyFont="1" applyFill="1" applyBorder="1" applyAlignment="1" applyProtection="1">
      <alignment vertical="center"/>
      <protection locked="0"/>
    </xf>
    <xf numFmtId="0" fontId="6" fillId="0" borderId="0" xfId="3" applyFont="1" applyFill="1" applyBorder="1" applyAlignment="1" applyProtection="1">
      <alignment vertical="center"/>
      <protection locked="0"/>
    </xf>
    <xf numFmtId="0" fontId="10" fillId="0" borderId="7" xfId="0" applyFont="1" applyBorder="1" applyProtection="1">
      <protection locked="0"/>
    </xf>
    <xf numFmtId="164" fontId="11" fillId="0" borderId="7" xfId="2" applyNumberFormat="1" applyFont="1" applyBorder="1" applyAlignment="1" applyProtection="1">
      <alignment horizontal="center"/>
      <protection locked="0"/>
    </xf>
    <xf numFmtId="0" fontId="10" fillId="0" borderId="11" xfId="0" applyFont="1" applyBorder="1" applyProtection="1">
      <protection locked="0"/>
    </xf>
    <xf numFmtId="0" fontId="10" fillId="0" borderId="12" xfId="0" applyFont="1" applyBorder="1" applyProtection="1">
      <protection locked="0"/>
    </xf>
    <xf numFmtId="0" fontId="12" fillId="4" borderId="1" xfId="0" applyFont="1" applyFill="1" applyBorder="1" applyProtection="1">
      <protection locked="0"/>
    </xf>
    <xf numFmtId="164" fontId="9" fillId="4" borderId="7" xfId="2" applyNumberFormat="1" applyFont="1" applyFill="1" applyBorder="1" applyAlignment="1" applyProtection="1">
      <alignment horizontal="center"/>
      <protection locked="0"/>
    </xf>
    <xf numFmtId="0" fontId="10" fillId="0" borderId="13" xfId="0" applyFont="1" applyBorder="1" applyProtection="1">
      <protection locked="0"/>
    </xf>
    <xf numFmtId="0" fontId="9" fillId="4" borderId="1" xfId="0" applyFont="1" applyFill="1" applyBorder="1" applyAlignment="1">
      <alignment horizontal="left"/>
    </xf>
    <xf numFmtId="0" fontId="9" fillId="0" borderId="0" xfId="0" applyFont="1" applyFill="1" applyBorder="1" applyAlignment="1"/>
    <xf numFmtId="0" fontId="3" fillId="0" borderId="0" xfId="0" applyFont="1"/>
    <xf numFmtId="3" fontId="3" fillId="4" borderId="1" xfId="0" applyNumberFormat="1" applyFont="1" applyFill="1" applyBorder="1" applyAlignment="1">
      <alignment horizontal="center"/>
    </xf>
    <xf numFmtId="3" fontId="3" fillId="4" borderId="1" xfId="0" applyNumberFormat="1" applyFont="1" applyFill="1" applyBorder="1" applyAlignment="1">
      <alignment horizontal="left"/>
    </xf>
    <xf numFmtId="0" fontId="10" fillId="0" borderId="1" xfId="0" applyFont="1" applyBorder="1" applyProtection="1">
      <protection locked="0"/>
    </xf>
    <xf numFmtId="164" fontId="11" fillId="0" borderId="1" xfId="2" applyNumberFormat="1" applyFont="1" applyBorder="1" applyAlignment="1" applyProtection="1">
      <alignment horizontal="center"/>
      <protection locked="0"/>
    </xf>
    <xf numFmtId="164" fontId="9" fillId="4" borderId="1" xfId="2" applyNumberFormat="1" applyFont="1" applyFill="1" applyBorder="1" applyAlignment="1" applyProtection="1">
      <alignment horizontal="center"/>
      <protection locked="0"/>
    </xf>
    <xf numFmtId="164" fontId="0" fillId="0" borderId="1" xfId="2" applyNumberFormat="1" applyFont="1" applyBorder="1" applyAlignment="1" applyProtection="1">
      <alignment horizontal="center"/>
      <protection locked="0"/>
    </xf>
    <xf numFmtId="164" fontId="3" fillId="4" borderId="1" xfId="2" applyNumberFormat="1" applyFont="1" applyFill="1" applyBorder="1" applyAlignment="1" applyProtection="1">
      <alignment horizontal="center"/>
      <protection locked="0"/>
    </xf>
    <xf numFmtId="0" fontId="1" fillId="0" borderId="0" xfId="4" applyProtection="1">
      <protection locked="0"/>
    </xf>
    <xf numFmtId="0" fontId="13" fillId="4" borderId="16" xfId="4" applyFont="1" applyFill="1" applyBorder="1" applyAlignment="1" applyProtection="1">
      <alignment horizontal="center"/>
      <protection locked="0"/>
    </xf>
    <xf numFmtId="0" fontId="14" fillId="0" borderId="17" xfId="4" applyFont="1" applyBorder="1" applyAlignment="1" applyProtection="1">
      <alignment horizontal="center" wrapText="1"/>
      <protection locked="0"/>
    </xf>
    <xf numFmtId="0" fontId="15" fillId="0" borderId="18" xfId="3" applyFont="1" applyBorder="1"/>
    <xf numFmtId="0" fontId="14" fillId="0" borderId="11" xfId="4" applyFont="1" applyBorder="1" applyAlignment="1" applyProtection="1">
      <alignment horizontal="center" wrapText="1"/>
      <protection locked="0"/>
    </xf>
    <xf numFmtId="0" fontId="15" fillId="0" borderId="19" xfId="3" applyFont="1" applyBorder="1" applyProtection="1">
      <protection locked="0"/>
    </xf>
    <xf numFmtId="0" fontId="17" fillId="5" borderId="10" xfId="0" applyFont="1" applyFill="1" applyBorder="1" applyAlignment="1">
      <alignment horizontal="center"/>
    </xf>
    <xf numFmtId="0" fontId="0" fillId="3" borderId="1" xfId="0" applyFill="1" applyBorder="1"/>
    <xf numFmtId="0" fontId="3" fillId="0" borderId="0" xfId="0" applyFont="1" applyAlignment="1">
      <alignment horizontal="center" vertical="center"/>
    </xf>
    <xf numFmtId="0" fontId="0" fillId="0" borderId="0" xfId="0" applyProtection="1">
      <protection locked="0"/>
    </xf>
    <xf numFmtId="0" fontId="18" fillId="0" borderId="0" xfId="0" applyFont="1" applyProtection="1">
      <protection locked="0"/>
    </xf>
    <xf numFmtId="0" fontId="19" fillId="0" borderId="0" xfId="0" applyFont="1" applyProtection="1">
      <protection locked="0"/>
    </xf>
    <xf numFmtId="9" fontId="20" fillId="4" borderId="16" xfId="2" applyFont="1" applyFill="1" applyBorder="1" applyAlignment="1" applyProtection="1">
      <alignment horizontal="center"/>
      <protection locked="0"/>
    </xf>
    <xf numFmtId="0" fontId="20" fillId="4" borderId="20" xfId="0" applyFont="1" applyFill="1" applyBorder="1" applyAlignment="1" applyProtection="1">
      <alignment horizontal="center"/>
      <protection locked="0"/>
    </xf>
    <xf numFmtId="0" fontId="20" fillId="4" borderId="21" xfId="0" applyFont="1" applyFill="1" applyBorder="1" applyAlignment="1" applyProtection="1">
      <alignment horizontal="center" vertical="center" wrapText="1"/>
      <protection locked="0"/>
    </xf>
    <xf numFmtId="9" fontId="21" fillId="0" borderId="10" xfId="5"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2" fillId="0" borderId="12" xfId="0" applyFont="1" applyBorder="1" applyAlignment="1" applyProtection="1">
      <alignment horizontal="left" vertical="center" wrapText="1"/>
      <protection locked="0"/>
    </xf>
    <xf numFmtId="9" fontId="21" fillId="0" borderId="1" xfId="5" applyFont="1" applyBorder="1" applyAlignment="1" applyProtection="1">
      <alignment horizontal="center"/>
      <protection locked="0"/>
    </xf>
    <xf numFmtId="0" fontId="21" fillId="0" borderId="1" xfId="0" applyFont="1" applyBorder="1" applyAlignment="1" applyProtection="1">
      <alignment horizontal="center"/>
      <protection locked="0"/>
    </xf>
    <xf numFmtId="0" fontId="18" fillId="0" borderId="11" xfId="0" applyFont="1" applyBorder="1" applyProtection="1">
      <protection locked="0"/>
    </xf>
    <xf numFmtId="9" fontId="21" fillId="0" borderId="7" xfId="5" applyFont="1" applyBorder="1" applyAlignment="1" applyProtection="1">
      <alignment horizontal="center"/>
      <protection locked="0"/>
    </xf>
    <xf numFmtId="0" fontId="21" fillId="0" borderId="22" xfId="0" applyFont="1" applyBorder="1" applyAlignment="1" applyProtection="1">
      <alignment horizontal="center"/>
      <protection locked="0"/>
    </xf>
    <xf numFmtId="0" fontId="18" fillId="0" borderId="17" xfId="0" applyFont="1" applyBorder="1" applyProtection="1">
      <protection locked="0"/>
    </xf>
    <xf numFmtId="0" fontId="20" fillId="8" borderId="16" xfId="0" applyFont="1" applyFill="1" applyBorder="1" applyAlignment="1" applyProtection="1">
      <alignment horizontal="center" vertical="center" wrapText="1"/>
      <protection locked="0"/>
    </xf>
    <xf numFmtId="0" fontId="20" fillId="8" borderId="23" xfId="0" applyFont="1" applyFill="1" applyBorder="1" applyAlignment="1" applyProtection="1">
      <alignment horizontal="center" vertical="center" wrapText="1"/>
      <protection locked="0"/>
    </xf>
    <xf numFmtId="164" fontId="0" fillId="0" borderId="24" xfId="5" applyNumberFormat="1" applyFont="1" applyBorder="1" applyAlignment="1">
      <alignment horizontal="center"/>
    </xf>
    <xf numFmtId="9" fontId="0" fillId="0" borderId="25" xfId="5" applyFont="1" applyBorder="1" applyAlignment="1">
      <alignment horizontal="center"/>
    </xf>
    <xf numFmtId="165" fontId="0" fillId="0" borderId="25" xfId="1" applyNumberFormat="1" applyFont="1" applyBorder="1" applyAlignment="1">
      <alignment horizontal="center"/>
    </xf>
    <xf numFmtId="0" fontId="25" fillId="0" borderId="26" xfId="0" applyFont="1" applyBorder="1" applyAlignment="1" applyProtection="1">
      <alignment wrapText="1"/>
      <protection locked="0"/>
    </xf>
    <xf numFmtId="164" fontId="0" fillId="0" borderId="27" xfId="5" applyNumberFormat="1" applyFont="1" applyBorder="1" applyAlignment="1">
      <alignment horizontal="center"/>
    </xf>
    <xf numFmtId="9" fontId="0" fillId="0" borderId="22" xfId="5" applyFont="1" applyBorder="1" applyAlignment="1">
      <alignment horizontal="center"/>
    </xf>
    <xf numFmtId="165" fontId="0" fillId="0" borderId="22" xfId="1" applyNumberFormat="1" applyFont="1" applyBorder="1" applyAlignment="1">
      <alignment horizontal="center"/>
    </xf>
    <xf numFmtId="0" fontId="25" fillId="0" borderId="28" xfId="0" applyFont="1" applyBorder="1" applyProtection="1">
      <protection locked="0"/>
    </xf>
    <xf numFmtId="9" fontId="26" fillId="4" borderId="24" xfId="5" applyFont="1" applyFill="1" applyBorder="1" applyAlignment="1" applyProtection="1">
      <alignment horizontal="center"/>
      <protection locked="0"/>
    </xf>
    <xf numFmtId="9" fontId="26" fillId="4" borderId="29" xfId="5" applyFont="1" applyFill="1" applyBorder="1" applyAlignment="1" applyProtection="1">
      <alignment horizontal="center"/>
      <protection locked="0"/>
    </xf>
    <xf numFmtId="165" fontId="26" fillId="4" borderId="29" xfId="1" applyNumberFormat="1" applyFont="1" applyFill="1" applyBorder="1" applyAlignment="1" applyProtection="1">
      <alignment horizontal="center"/>
      <protection locked="0"/>
    </xf>
    <xf numFmtId="0" fontId="26" fillId="4" borderId="30" xfId="0" applyFont="1" applyFill="1" applyBorder="1" applyProtection="1">
      <protection locked="0"/>
    </xf>
    <xf numFmtId="9" fontId="26" fillId="4" borderId="31" xfId="5" applyFont="1" applyFill="1" applyBorder="1" applyAlignment="1" applyProtection="1">
      <alignment horizontal="center"/>
      <protection locked="0"/>
    </xf>
    <xf numFmtId="9" fontId="26" fillId="4" borderId="32" xfId="5" applyFont="1" applyFill="1" applyBorder="1" applyAlignment="1" applyProtection="1">
      <alignment horizontal="center"/>
      <protection locked="0"/>
    </xf>
    <xf numFmtId="165" fontId="26" fillId="4" borderId="32" xfId="1" applyNumberFormat="1" applyFont="1" applyFill="1" applyBorder="1" applyAlignment="1" applyProtection="1">
      <alignment horizontal="center"/>
      <protection locked="0"/>
    </xf>
    <xf numFmtId="0" fontId="26" fillId="4" borderId="14" xfId="0" applyFont="1" applyFill="1" applyBorder="1" applyProtection="1">
      <protection locked="0"/>
    </xf>
    <xf numFmtId="164" fontId="0" fillId="0" borderId="33" xfId="5" applyNumberFormat="1" applyFont="1" applyBorder="1" applyAlignment="1">
      <alignment horizontal="center"/>
    </xf>
    <xf numFmtId="164" fontId="0" fillId="0" borderId="10" xfId="5" applyNumberFormat="1" applyFont="1" applyBorder="1" applyAlignment="1">
      <alignment horizontal="center"/>
    </xf>
    <xf numFmtId="165" fontId="0" fillId="0" borderId="10" xfId="1" applyNumberFormat="1" applyFont="1" applyBorder="1" applyAlignment="1">
      <alignment horizontal="center"/>
    </xf>
    <xf numFmtId="0" fontId="25" fillId="0" borderId="34" xfId="0" applyFont="1" applyBorder="1" applyProtection="1">
      <protection locked="0"/>
    </xf>
    <xf numFmtId="164" fontId="0" fillId="0" borderId="19" xfId="5" applyNumberFormat="1" applyFont="1" applyBorder="1" applyAlignment="1">
      <alignment horizontal="center"/>
    </xf>
    <xf numFmtId="164" fontId="0" fillId="0" borderId="1" xfId="5" applyNumberFormat="1" applyFont="1" applyBorder="1" applyAlignment="1">
      <alignment horizontal="center"/>
    </xf>
    <xf numFmtId="165" fontId="0" fillId="0" borderId="1" xfId="1" applyNumberFormat="1" applyFont="1" applyBorder="1" applyAlignment="1">
      <alignment horizontal="center"/>
    </xf>
    <xf numFmtId="0" fontId="25" fillId="0" borderId="35" xfId="0" applyFont="1" applyBorder="1" applyProtection="1">
      <protection locked="0"/>
    </xf>
    <xf numFmtId="164" fontId="0" fillId="0" borderId="7" xfId="5" applyNumberFormat="1" applyFont="1" applyBorder="1" applyAlignment="1">
      <alignment horizontal="center"/>
    </xf>
    <xf numFmtId="165" fontId="0" fillId="0" borderId="7" xfId="1" applyNumberFormat="1" applyFont="1" applyBorder="1" applyAlignment="1">
      <alignment horizontal="center"/>
    </xf>
    <xf numFmtId="0" fontId="25" fillId="0" borderId="36" xfId="0" applyFont="1" applyBorder="1" applyProtection="1">
      <protection locked="0"/>
    </xf>
    <xf numFmtId="164" fontId="0" fillId="0" borderId="19" xfId="2" applyNumberFormat="1" applyFont="1" applyBorder="1" applyAlignment="1">
      <alignment horizontal="center"/>
    </xf>
    <xf numFmtId="164" fontId="0" fillId="0" borderId="1" xfId="2" applyNumberFormat="1" applyFont="1" applyBorder="1" applyAlignment="1">
      <alignment horizontal="center"/>
    </xf>
    <xf numFmtId="164" fontId="0" fillId="0" borderId="37" xfId="2" applyNumberFormat="1" applyFont="1" applyBorder="1" applyAlignment="1">
      <alignment horizontal="center"/>
    </xf>
    <xf numFmtId="164" fontId="0" fillId="0" borderId="22" xfId="2" applyNumberFormat="1" applyFont="1" applyBorder="1" applyAlignment="1">
      <alignment horizontal="center"/>
    </xf>
    <xf numFmtId="0" fontId="26" fillId="8" borderId="15" xfId="0" applyFont="1" applyFill="1" applyBorder="1" applyAlignment="1" applyProtection="1">
      <alignment horizontal="center" vertical="center" wrapText="1"/>
      <protection locked="0"/>
    </xf>
    <xf numFmtId="0" fontId="26" fillId="8" borderId="16" xfId="0" applyFont="1" applyFill="1" applyBorder="1" applyAlignment="1" applyProtection="1">
      <alignment horizontal="center" vertical="center" wrapText="1"/>
      <protection locked="0"/>
    </xf>
    <xf numFmtId="0" fontId="26" fillId="8" borderId="14" xfId="0" applyFont="1" applyFill="1" applyBorder="1" applyAlignment="1" applyProtection="1">
      <alignment horizontal="center" vertical="center" wrapText="1"/>
      <protection locked="0"/>
    </xf>
    <xf numFmtId="166" fontId="0" fillId="0" borderId="0" xfId="0" applyNumberFormat="1"/>
    <xf numFmtId="164" fontId="0" fillId="0" borderId="0" xfId="2" applyNumberFormat="1" applyFont="1"/>
    <xf numFmtId="0" fontId="13" fillId="4" borderId="14" xfId="4" applyFont="1" applyFill="1" applyBorder="1" applyAlignment="1" applyProtection="1">
      <alignment horizontal="center"/>
      <protection locked="0"/>
    </xf>
    <xf numFmtId="0" fontId="1" fillId="4" borderId="15" xfId="4" applyFill="1" applyBorder="1" applyAlignment="1" applyProtection="1">
      <alignment horizontal="center"/>
      <protection locked="0"/>
    </xf>
    <xf numFmtId="0" fontId="13" fillId="6" borderId="14" xfId="4" applyFont="1" applyFill="1" applyBorder="1" applyAlignment="1" applyProtection="1">
      <alignment horizontal="center"/>
      <protection locked="0"/>
    </xf>
    <xf numFmtId="0" fontId="13" fillId="6" borderId="15" xfId="4" applyFont="1" applyFill="1" applyBorder="1" applyAlignment="1" applyProtection="1">
      <alignment horizontal="center"/>
      <protection locked="0"/>
    </xf>
    <xf numFmtId="0" fontId="16" fillId="0" borderId="1" xfId="0" applyFont="1" applyBorder="1" applyAlignment="1" applyProtection="1">
      <alignment horizontal="center"/>
      <protection locked="0"/>
    </xf>
    <xf numFmtId="0" fontId="18" fillId="0" borderId="0" xfId="0" applyFont="1" applyAlignment="1" applyProtection="1">
      <alignment horizontal="center" wrapText="1"/>
      <protection locked="0"/>
    </xf>
    <xf numFmtId="0" fontId="20"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left" vertical="center" wrapText="1"/>
      <protection locked="0"/>
    </xf>
    <xf numFmtId="0" fontId="24" fillId="4" borderId="14" xfId="0" applyFont="1" applyFill="1" applyBorder="1" applyAlignment="1" applyProtection="1">
      <alignment horizontal="center" wrapText="1"/>
      <protection locked="0"/>
    </xf>
    <xf numFmtId="0" fontId="24" fillId="4" borderId="6" xfId="0" applyFont="1" applyFill="1" applyBorder="1" applyAlignment="1" applyProtection="1">
      <alignment horizontal="center" wrapText="1"/>
      <protection locked="0"/>
    </xf>
    <xf numFmtId="0" fontId="24" fillId="4" borderId="15" xfId="0" applyFont="1" applyFill="1" applyBorder="1" applyAlignment="1" applyProtection="1">
      <alignment horizontal="center" wrapText="1"/>
      <protection locked="0"/>
    </xf>
    <xf numFmtId="0" fontId="18" fillId="7" borderId="14" xfId="0" applyFont="1" applyFill="1" applyBorder="1" applyAlignment="1" applyProtection="1">
      <alignment horizontal="center" vertical="top" wrapText="1"/>
      <protection locked="0"/>
    </xf>
    <xf numFmtId="0" fontId="18" fillId="7" borderId="6" xfId="0" applyFont="1" applyFill="1" applyBorder="1" applyAlignment="1" applyProtection="1">
      <alignment horizontal="center" vertical="top" wrapText="1"/>
      <protection locked="0"/>
    </xf>
    <xf numFmtId="0" fontId="18" fillId="7" borderId="15" xfId="0" applyFont="1" applyFill="1" applyBorder="1" applyAlignment="1" applyProtection="1">
      <alignment horizontal="center" vertical="top" wrapText="1"/>
      <protection locked="0"/>
    </xf>
    <xf numFmtId="0" fontId="18"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center" wrapText="1"/>
      <protection locked="0"/>
    </xf>
    <xf numFmtId="0" fontId="27" fillId="3" borderId="5"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9"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38" xfId="0" applyFont="1" applyFill="1" applyBorder="1" applyAlignment="1">
      <alignment horizontal="center" vertical="center" wrapText="1"/>
    </xf>
    <xf numFmtId="0" fontId="3" fillId="4" borderId="8" xfId="0" applyFont="1" applyFill="1" applyBorder="1" applyAlignment="1" applyProtection="1">
      <alignment horizontal="center" wrapText="1"/>
      <protection locked="0"/>
    </xf>
    <xf numFmtId="0" fontId="3" fillId="4" borderId="0" xfId="0" applyFont="1" applyFill="1" applyBorder="1" applyAlignment="1" applyProtection="1">
      <alignment horizontal="center" wrapText="1"/>
      <protection locked="0"/>
    </xf>
    <xf numFmtId="0" fontId="5" fillId="3" borderId="1" xfId="3" applyFont="1" applyFill="1" applyBorder="1" applyAlignment="1" applyProtection="1">
      <alignment horizontal="center" vertical="center"/>
      <protection locked="0"/>
    </xf>
    <xf numFmtId="0" fontId="6" fillId="3" borderId="1" xfId="3" applyFont="1" applyFill="1" applyBorder="1" applyAlignment="1" applyProtection="1">
      <alignment horizontal="center" vertical="center"/>
      <protection locked="0"/>
    </xf>
    <xf numFmtId="0" fontId="5" fillId="3" borderId="2" xfId="3" applyFont="1" applyFill="1" applyBorder="1" applyAlignment="1" applyProtection="1">
      <alignment horizontal="center" vertical="center"/>
      <protection locked="0"/>
    </xf>
    <xf numFmtId="0" fontId="5" fillId="3" borderId="3" xfId="3" applyFont="1" applyFill="1" applyBorder="1" applyAlignment="1" applyProtection="1">
      <alignment horizontal="center" vertical="center"/>
      <protection locked="0"/>
    </xf>
    <xf numFmtId="0" fontId="5" fillId="3" borderId="4" xfId="3" applyFont="1" applyFill="1" applyBorder="1" applyAlignment="1" applyProtection="1">
      <alignment horizontal="center" vertical="center"/>
      <protection locked="0"/>
    </xf>
    <xf numFmtId="0" fontId="6" fillId="3" borderId="2" xfId="3" applyFont="1" applyFill="1" applyBorder="1" applyAlignment="1" applyProtection="1">
      <alignment horizontal="center" vertical="center"/>
      <protection locked="0"/>
    </xf>
    <xf numFmtId="0" fontId="6" fillId="3" borderId="3" xfId="3" applyFont="1" applyFill="1" applyBorder="1" applyAlignment="1" applyProtection="1">
      <alignment horizontal="center" vertical="center"/>
      <protection locked="0"/>
    </xf>
    <xf numFmtId="0" fontId="6" fillId="3" borderId="4" xfId="3" applyFont="1" applyFill="1" applyBorder="1" applyAlignment="1" applyProtection="1">
      <alignment horizontal="center" vertical="center"/>
      <protection locked="0"/>
    </xf>
    <xf numFmtId="0" fontId="3" fillId="4" borderId="5" xfId="0" applyFont="1" applyFill="1" applyBorder="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9" fillId="4" borderId="1" xfId="0" applyFont="1" applyFill="1" applyBorder="1" applyAlignment="1">
      <alignment horizontal="center"/>
    </xf>
    <xf numFmtId="0" fontId="6" fillId="3" borderId="10" xfId="3" applyFont="1" applyFill="1" applyBorder="1" applyAlignment="1" applyProtection="1">
      <alignment horizontal="center" vertical="center"/>
      <protection locked="0"/>
    </xf>
    <xf numFmtId="0" fontId="9" fillId="4" borderId="9" xfId="0" applyFont="1" applyFill="1" applyBorder="1" applyAlignment="1">
      <alignment horizontal="center"/>
    </xf>
    <xf numFmtId="0" fontId="3" fillId="4" borderId="1" xfId="0" applyFont="1" applyFill="1" applyBorder="1" applyAlignment="1">
      <alignment horizontal="center"/>
    </xf>
    <xf numFmtId="0" fontId="5" fillId="3" borderId="1" xfId="3" applyFont="1" applyFill="1" applyBorder="1" applyAlignment="1" applyProtection="1">
      <alignment horizontal="center" vertical="center" wrapText="1"/>
      <protection locked="0"/>
    </xf>
    <xf numFmtId="3" fontId="3" fillId="4" borderId="7" xfId="0" applyNumberFormat="1" applyFont="1" applyFill="1" applyBorder="1" applyAlignment="1">
      <alignment horizontal="center"/>
    </xf>
    <xf numFmtId="164" fontId="11" fillId="0" borderId="10" xfId="2" applyNumberFormat="1" applyFont="1" applyBorder="1" applyAlignment="1" applyProtection="1">
      <alignment horizontal="center"/>
      <protection locked="0"/>
    </xf>
    <xf numFmtId="3" fontId="0" fillId="0" borderId="0" xfId="0" applyNumberFormat="1" applyBorder="1" applyAlignment="1">
      <alignment horizontal="center"/>
    </xf>
    <xf numFmtId="3" fontId="0" fillId="0" borderId="1" xfId="0" applyNumberFormat="1" applyFont="1" applyBorder="1" applyAlignment="1">
      <alignment horizontal="center"/>
    </xf>
    <xf numFmtId="3" fontId="3" fillId="2" borderId="1" xfId="0" applyNumberFormat="1" applyFont="1" applyFill="1" applyBorder="1" applyAlignment="1">
      <alignment horizontal="center" vertical="center" wrapText="1"/>
    </xf>
  </cellXfs>
  <cellStyles count="6">
    <cellStyle name="Hipervínculo" xfId="3" builtinId="8"/>
    <cellStyle name="Millares" xfId="1" builtinId="3"/>
    <cellStyle name="Normal" xfId="0" builtinId="0"/>
    <cellStyle name="Normal 2" xfId="4" xr:uid="{659E6218-F22F-4132-847C-D07F0E23ABBA}"/>
    <cellStyle name="Porcentaje" xfId="2" builtinId="5"/>
    <cellStyle name="Porcentaje 2" xfId="5" xr:uid="{F19DDE08-6806-48FA-83B4-AEDB90DE89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587919620283683"/>
          <c:y val="1.742919389978213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717663507495647"/>
          <c:y val="0.16464245220468518"/>
          <c:w val="0.76067352513411712"/>
          <c:h val="0.74545351113621994"/>
        </c:manualLayout>
      </c:layout>
      <c:pie3DChart>
        <c:varyColors val="1"/>
        <c:ser>
          <c:idx val="0"/>
          <c:order val="0"/>
          <c:tx>
            <c:strRef>
              <c:f>Cobertura!$D$4</c:f>
              <c:strCache>
                <c:ptCount val="1"/>
                <c:pt idx="0">
                  <c:v>% COBERTURA</c:v>
                </c:pt>
              </c:strCache>
            </c:strRef>
          </c:tx>
          <c:explosion val="25"/>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9DAB-4867-A15D-7D6ECD15A210}"/>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9DAB-4867-A15D-7D6ECD15A210}"/>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9DAB-4867-A15D-7D6ECD15A210}"/>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9DAB-4867-A15D-7D6ECD15A210}"/>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9DAB-4867-A15D-7D6ECD15A210}"/>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9DAB-4867-A15D-7D6ECD15A210}"/>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9DAB-4867-A15D-7D6ECD15A210}"/>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9DAB-4867-A15D-7D6ECD15A210}"/>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9DAB-4867-A15D-7D6ECD15A210}"/>
              </c:ext>
            </c:extLst>
          </c:dPt>
          <c:dLbls>
            <c:dLbl>
              <c:idx val="1"/>
              <c:tx>
                <c:rich>
                  <a:bodyPr/>
                  <a:lstStyle/>
                  <a:p>
                    <a:fld id="{5E11A0F7-36FC-4580-8210-EC83C7D885A6}" type="CATEGORYNAME">
                      <a:rPr lang="en-US" b="1"/>
                      <a:pPr/>
                      <a:t>[NOMBRE DE CATEGORÍA]</a:t>
                    </a:fld>
                    <a:r>
                      <a:rPr lang="en-US" b="1" baseline="0"/>
                      <a:t>; </a:t>
                    </a:r>
                    <a:fld id="{A0E6E37F-1C62-47AE-9F73-3F65FF4914A4}" type="VALUE">
                      <a:rPr lang="en-US" b="1" baseline="0"/>
                      <a:pPr/>
                      <a:t>[VALOR]</a:t>
                    </a:fld>
                    <a:endParaRPr lang="en-US" b="1"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DAB-4867-A15D-7D6ECD15A210}"/>
                </c:ext>
              </c:extLst>
            </c:dLbl>
            <c:dLbl>
              <c:idx val="2"/>
              <c:layout>
                <c:manualLayout>
                  <c:x val="-1.3177442051706643E-3"/>
                  <c:y val="-0.1004536851194254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AB-4867-A15D-7D6ECD15A210}"/>
                </c:ext>
              </c:extLst>
            </c:dLbl>
            <c:dLbl>
              <c:idx val="3"/>
              <c:layout>
                <c:manualLayout>
                  <c:x val="-7.3528981337280669E-4"/>
                  <c:y val="-6.0731362828012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AB-4867-A15D-7D6ECD15A210}"/>
                </c:ext>
              </c:extLst>
            </c:dLbl>
            <c:dLbl>
              <c:idx val="4"/>
              <c:layout>
                <c:manualLayout>
                  <c:x val="-4.7118964004975873E-2"/>
                  <c:y val="-1.080495656997123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AB-4867-A15D-7D6ECD15A210}"/>
                </c:ext>
              </c:extLst>
            </c:dLbl>
            <c:dLbl>
              <c:idx val="5"/>
              <c:layout>
                <c:manualLayout>
                  <c:x val="-7.1500465237271008E-2"/>
                  <c:y val="-6.9007942634621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AB-4867-A15D-7D6ECD15A210}"/>
                </c:ext>
              </c:extLst>
            </c:dLbl>
            <c:dLbl>
              <c:idx val="6"/>
              <c:layout>
                <c:manualLayout>
                  <c:x val="1.0910364285785736E-2"/>
                  <c:y val="-6.9816272965879264E-2"/>
                </c:manualLayout>
              </c:layout>
              <c:tx>
                <c:rich>
                  <a:bodyPr/>
                  <a:lstStyle/>
                  <a:p>
                    <a:fld id="{63EB2CD3-834B-4D07-8800-266293178803}" type="CATEGORYNAME">
                      <a:rPr lang="en-US" b="1"/>
                      <a:pPr/>
                      <a:t>[NOMBRE DE CATEGORÍA]</a:t>
                    </a:fld>
                    <a:r>
                      <a:rPr lang="en-US" b="1" baseline="0"/>
                      <a:t>; </a:t>
                    </a:r>
                    <a:fld id="{42CA44D0-B868-4627-AEF2-367F73DEF92B}" type="VALUE">
                      <a:rPr lang="en-US" b="1" baseline="0"/>
                      <a:pPr/>
                      <a:t>[VALOR]</a:t>
                    </a:fld>
                    <a:endParaRPr lang="en-US" b="1"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9DAB-4867-A15D-7D6ECD15A210}"/>
                </c:ext>
              </c:extLst>
            </c:dLbl>
            <c:dLbl>
              <c:idx val="8"/>
              <c:layout>
                <c:manualLayout>
                  <c:x val="-2.2831407885037992E-2"/>
                  <c:y val="9.580795864569209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AB-4867-A15D-7D6ECD15A21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Cobertura!$A$5:$A$13</c:f>
              <c:strCache>
                <c:ptCount val="9"/>
                <c:pt idx="0">
                  <c:v>TRANSPORTE AÉREO PASAJEROS REGULAR NACIONAL</c:v>
                </c:pt>
                <c:pt idx="1">
                  <c:v>TRANSPORTE AÉREO PASAJEROS REGULAR INTERNACIONAL</c:v>
                </c:pt>
                <c:pt idx="2">
                  <c:v>TRANSPORTE AÉREO CARGA NACIONAL</c:v>
                </c:pt>
                <c:pt idx="3">
                  <c:v>TRANSPORTE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Cobertura!$D$5:$D$13</c:f>
              <c:numCache>
                <c:formatCode>0%</c:formatCode>
                <c:ptCount val="9"/>
                <c:pt idx="0">
                  <c:v>1</c:v>
                </c:pt>
                <c:pt idx="1">
                  <c:v>0.95833333333333337</c:v>
                </c:pt>
                <c:pt idx="2">
                  <c:v>0.83333333333333337</c:v>
                </c:pt>
                <c:pt idx="3">
                  <c:v>0.91666666666666663</c:v>
                </c:pt>
                <c:pt idx="4">
                  <c:v>0.5</c:v>
                </c:pt>
                <c:pt idx="5">
                  <c:v>0.66666666666666663</c:v>
                </c:pt>
                <c:pt idx="6">
                  <c:v>0.5714285714285714</c:v>
                </c:pt>
                <c:pt idx="7">
                  <c:v>0.70967741935483875</c:v>
                </c:pt>
                <c:pt idx="8">
                  <c:v>0.625</c:v>
                </c:pt>
              </c:numCache>
            </c:numRef>
          </c:val>
          <c:extLst>
            <c:ext xmlns:c16="http://schemas.microsoft.com/office/drawing/2014/chart" uri="{C3380CC4-5D6E-409C-BE32-E72D297353CC}">
              <c16:uniqueId val="{00000012-9DAB-4867-A15D-7D6ECD15A210}"/>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 semestre 2019 - I semestre 2020</a:t>
            </a:r>
          </a:p>
        </c:rich>
      </c:tx>
      <c:layout>
        <c:manualLayout>
          <c:xMode val="edge"/>
          <c:yMode val="edge"/>
          <c:x val="0.16390397347814542"/>
          <c:y val="1.01095224802877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EDA4-4E40-A91C-02A94C9B53C6}"/>
              </c:ext>
            </c:extLst>
          </c:dPt>
          <c:dPt>
            <c:idx val="1"/>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EDA4-4E40-A91C-02A94C9B53C6}"/>
              </c:ext>
            </c:extLst>
          </c:dPt>
          <c:dPt>
            <c:idx val="2"/>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EDA4-4E40-A91C-02A94C9B53C6}"/>
              </c:ext>
            </c:extLst>
          </c:dPt>
          <c:dPt>
            <c:idx val="3"/>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EDA4-4E40-A91C-02A94C9B53C6}"/>
              </c:ext>
            </c:extLst>
          </c:dPt>
          <c:dPt>
            <c:idx val="4"/>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EDA4-4E40-A91C-02A94C9B53C6}"/>
              </c:ext>
            </c:extLst>
          </c:dPt>
          <c:dPt>
            <c:idx val="5"/>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EDA4-4E40-A91C-02A94C9B53C6}"/>
              </c:ext>
            </c:extLst>
          </c:dPt>
          <c:dPt>
            <c:idx val="6"/>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EDA4-4E40-A91C-02A94C9B53C6}"/>
              </c:ext>
            </c:extLst>
          </c:dPt>
          <c:dPt>
            <c:idx val="7"/>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EDA4-4E40-A91C-02A94C9B53C6}"/>
              </c:ext>
            </c:extLst>
          </c:dPt>
          <c:dPt>
            <c:idx val="8"/>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EDA4-4E40-A91C-02A94C9B53C6}"/>
              </c:ext>
            </c:extLst>
          </c:dPt>
          <c:dPt>
            <c:idx val="9"/>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EDA4-4E40-A91C-02A94C9B53C6}"/>
              </c:ext>
            </c:extLst>
          </c:dPt>
          <c:dPt>
            <c:idx val="10"/>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EDA4-4E40-A91C-02A94C9B53C6}"/>
              </c:ext>
            </c:extLst>
          </c:dPt>
          <c:dLbls>
            <c:dLbl>
              <c:idx val="0"/>
              <c:layout>
                <c:manualLayout>
                  <c:x val="-2.3300429286289789E-3"/>
                  <c:y val="1.7447992946206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A4-4E40-A91C-02A94C9B53C6}"/>
                </c:ext>
              </c:extLst>
            </c:dLbl>
            <c:dLbl>
              <c:idx val="1"/>
              <c:layout>
                <c:manualLayout>
                  <c:x val="-1.4257788863010306E-3"/>
                  <c:y val="1.97380886428662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A4-4E40-A91C-02A94C9B53C6}"/>
                </c:ext>
              </c:extLst>
            </c:dLbl>
            <c:dLbl>
              <c:idx val="2"/>
              <c:layout>
                <c:manualLayout>
                  <c:x val="3.5987574028554316E-4"/>
                  <c:y val="-1.91164557176050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A4-4E40-A91C-02A94C9B53C6}"/>
                </c:ext>
              </c:extLst>
            </c:dLbl>
            <c:dLbl>
              <c:idx val="3"/>
              <c:layout>
                <c:manualLayout>
                  <c:x val="1.6156979017830347E-3"/>
                  <c:y val="9.374224512931526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DA4-4E40-A91C-02A94C9B53C6}"/>
                </c:ext>
              </c:extLst>
            </c:dLbl>
            <c:dLbl>
              <c:idx val="4"/>
              <c:layout>
                <c:manualLayout>
                  <c:x val="1.4098367791620301E-4"/>
                  <c:y val="2.48653170046236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DA4-4E40-A91C-02A94C9B53C6}"/>
                </c:ext>
              </c:extLst>
            </c:dLbl>
            <c:dLbl>
              <c:idx val="5"/>
              <c:layout>
                <c:manualLayout>
                  <c:x val="0"/>
                  <c:y val="4.42179932396181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DA4-4E40-A91C-02A94C9B53C6}"/>
                </c:ext>
              </c:extLst>
            </c:dLbl>
            <c:dLbl>
              <c:idx val="6"/>
              <c:layout>
                <c:manualLayout>
                  <c:x val="-3.3802812215424725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DA4-4E40-A91C-02A94C9B53C6}"/>
                </c:ext>
              </c:extLst>
            </c:dLbl>
            <c:dLbl>
              <c:idx val="7"/>
              <c:layout>
                <c:manualLayout>
                  <c:x val="-1.1090161487999914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DA4-4E40-A91C-02A94C9B53C6}"/>
                </c:ext>
              </c:extLst>
            </c:dLbl>
            <c:dLbl>
              <c:idx val="8"/>
              <c:layout>
                <c:manualLayout>
                  <c:x val="-3.8683869540332119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DA4-4E40-A91C-02A94C9B53C6}"/>
                </c:ext>
              </c:extLst>
            </c:dLbl>
            <c:dLbl>
              <c:idx val="9"/>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DA4-4E40-A91C-02A94C9B53C6}"/>
                </c:ext>
              </c:extLst>
            </c:dLbl>
            <c:dLbl>
              <c:idx val="10"/>
              <c:layout>
                <c:manualLayout>
                  <c:x val="-3.3802812215424725E-3"/>
                  <c:y val="2.486531703357072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DA4-4E40-A91C-02A94C9B53C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Graficas!$E$31:$E$44</c15:sqref>
                  </c15:fullRef>
                </c:ext>
              </c:extLst>
              <c:f>(Graficas!$E$31:$E$38,Graficas!$E$40:$E$42)</c:f>
              <c:numCache>
                <c:formatCode>0.0%</c:formatCode>
                <c:ptCount val="11"/>
                <c:pt idx="0">
                  <c:v>0.17949576918909749</c:v>
                </c:pt>
                <c:pt idx="1">
                  <c:v>0.663308584542321</c:v>
                </c:pt>
                <c:pt idx="2">
                  <c:v>0.11646126989331962</c:v>
                </c:pt>
                <c:pt idx="3">
                  <c:v>-1.1177627296623083E-2</c:v>
                </c:pt>
                <c:pt idx="4">
                  <c:v>-0.16593060871391607</c:v>
                </c:pt>
                <c:pt idx="5">
                  <c:v>-8.8682159783410319E-2</c:v>
                </c:pt>
                <c:pt idx="6">
                  <c:v>0.34926622447553513</c:v>
                </c:pt>
                <c:pt idx="7">
                  <c:v>0.3198494820082789</c:v>
                </c:pt>
                <c:pt idx="8">
                  <c:v>2.7221879432180129E-2</c:v>
                </c:pt>
                <c:pt idx="9">
                  <c:v>6.2324172858462035E-2</c:v>
                </c:pt>
                <c:pt idx="10">
                  <c:v>-9.2008389851416794E-3</c:v>
                </c:pt>
              </c:numCache>
            </c:numRef>
          </c:val>
          <c:extLst>
            <c:ext xmlns:c16="http://schemas.microsoft.com/office/drawing/2014/chart" uri="{C3380CC4-5D6E-409C-BE32-E72D297353CC}">
              <c16:uniqueId val="{00000016-EDA4-4E40-A91C-02A94C9B53C6}"/>
            </c:ext>
          </c:extLst>
        </c:ser>
        <c:dLbls>
          <c:dLblPos val="inEnd"/>
          <c:showLegendKey val="0"/>
          <c:showVal val="1"/>
          <c:showCatName val="0"/>
          <c:showSerName val="0"/>
          <c:showPercent val="0"/>
          <c:showBubbleSize val="0"/>
        </c:dLbls>
        <c:gapWidth val="115"/>
        <c:overlap val="-20"/>
        <c:axId val="755107792"/>
        <c:axId val="755108880"/>
      </c:barChart>
      <c:catAx>
        <c:axId val="755107792"/>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FEAE-4389-AA0D-4AB8A813A1FB}"/>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FEAE-4389-AA0D-4AB8A813A1FB}"/>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FEAE-4389-AA0D-4AB8A813A1FB}"/>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FEAE-4389-AA0D-4AB8A813A1FB}"/>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FEAE-4389-AA0D-4AB8A813A1FB}"/>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FEAE-4389-AA0D-4AB8A813A1FB}"/>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FEAE-4389-AA0D-4AB8A813A1FB}"/>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FEAE-4389-AA0D-4AB8A813A1FB}"/>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FEAE-4389-AA0D-4AB8A813A1FB}"/>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FEAE-4389-AA0D-4AB8A813A1FB}"/>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FEAE-4389-AA0D-4AB8A813A1FB}"/>
              </c:ext>
            </c:extLst>
          </c:dPt>
          <c:dLbls>
            <c:dLbl>
              <c:idx val="0"/>
              <c:layout>
                <c:manualLayout>
                  <c:x val="-5.6862026196672875E-2"/>
                  <c:y val="-1.03876695659141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AE-4389-AA0D-4AB8A813A1FB}"/>
                </c:ext>
              </c:extLst>
            </c:dLbl>
            <c:dLbl>
              <c:idx val="1"/>
              <c:layout>
                <c:manualLayout>
                  <c:x val="-7.7745383867832843E-3"/>
                  <c:y val="-9.195404518153590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AE-4389-AA0D-4AB8A813A1FB}"/>
                </c:ext>
              </c:extLst>
            </c:dLbl>
            <c:dLbl>
              <c:idx val="2"/>
              <c:layout>
                <c:manualLayout>
                  <c:x val="-1.3605442176870748E-2"/>
                  <c:y val="2.50892147317620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AE-4389-AA0D-4AB8A813A1FB}"/>
                </c:ext>
              </c:extLst>
            </c:dLbl>
            <c:dLbl>
              <c:idx val="3"/>
              <c:layout>
                <c:manualLayout>
                  <c:x val="0"/>
                  <c:y val="-2.85209590058730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AE-4389-AA0D-4AB8A813A1FB}"/>
                </c:ext>
              </c:extLst>
            </c:dLbl>
            <c:dLbl>
              <c:idx val="4"/>
              <c:layout>
                <c:manualLayout>
                  <c:x val="0"/>
                  <c:y val="-0.125421214691215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EAE-4389-AA0D-4AB8A813A1FB}"/>
                </c:ext>
              </c:extLst>
            </c:dLbl>
            <c:dLbl>
              <c:idx val="5"/>
              <c:layout>
                <c:manualLayout>
                  <c:x val="3.9492248443113984E-2"/>
                  <c:y val="-6.74329664664595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EAE-4389-AA0D-4AB8A813A1FB}"/>
                </c:ext>
              </c:extLst>
            </c:dLbl>
            <c:dLbl>
              <c:idx val="7"/>
              <c:layout>
                <c:manualLayout>
                  <c:x val="-1.7793591813042315E-2"/>
                  <c:y val="-4.691166127859775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EAE-4389-AA0D-4AB8A813A1FB}"/>
                </c:ext>
              </c:extLst>
            </c:dLbl>
            <c:dLbl>
              <c:idx val="10"/>
              <c:layout>
                <c:manualLayout>
                  <c:x val="3.3342668901081243E-2"/>
                  <c:y val="-9.506986335290996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EAE-4389-AA0D-4AB8A813A1F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9.6496771787736177E-2</c:v>
                </c:pt>
                <c:pt idx="1">
                  <c:v>8.1175399250117807E-3</c:v>
                </c:pt>
                <c:pt idx="2">
                  <c:v>8.8755485556083757E-2</c:v>
                </c:pt>
                <c:pt idx="3">
                  <c:v>0.13930004548144279</c:v>
                </c:pt>
                <c:pt idx="4">
                  <c:v>2.0434673439851399E-2</c:v>
                </c:pt>
                <c:pt idx="5">
                  <c:v>0.20673458516855109</c:v>
                </c:pt>
                <c:pt idx="6">
                  <c:v>4.973952210445496E-2</c:v>
                </c:pt>
                <c:pt idx="7">
                  <c:v>0.14467572796936443</c:v>
                </c:pt>
                <c:pt idx="8">
                  <c:v>0.11358358263130283</c:v>
                </c:pt>
                <c:pt idx="9">
                  <c:v>8.6313089721770056E-2</c:v>
                </c:pt>
                <c:pt idx="10">
                  <c:v>4.5848976214430959E-2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FEAE-4389-AA0D-4AB8A813A1FB}"/>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26244"/>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39591"/>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39591"/>
        <a:ext cx="534352" cy="317373"/>
      </dsp:txXfrm>
    </dsp:sp>
    <dsp:sp modelId="{96B3249A-9A0B-43AB-8EDB-F95E519C1FB5}">
      <dsp:nvSpPr>
        <dsp:cNvPr id="0" name=""/>
        <dsp:cNvSpPr/>
      </dsp:nvSpPr>
      <dsp:spPr>
        <a:xfrm>
          <a:off x="809625" y="643223"/>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43223"/>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9761"/>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13108"/>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313108"/>
        <a:ext cx="534352" cy="317373"/>
      </dsp:txXfrm>
    </dsp:sp>
    <dsp:sp modelId="{96B3249A-9A0B-43AB-8EDB-F95E519C1FB5}">
      <dsp:nvSpPr>
        <dsp:cNvPr id="0" name=""/>
        <dsp:cNvSpPr/>
      </dsp:nvSpPr>
      <dsp:spPr>
        <a:xfrm>
          <a:off x="809625" y="416740"/>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416740"/>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CONTENIDO!A1"/><Relationship Id="rId1" Type="http://schemas.openxmlformats.org/officeDocument/2006/relationships/chart" Target="../charts/chart1.xml"/><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11</xdr:row>
      <xdr:rowOff>42863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4E26B036-2775-4887-BB92-64B0939E3B7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428624</xdr:colOff>
      <xdr:row>1</xdr:row>
      <xdr:rowOff>19050</xdr:rowOff>
    </xdr:from>
    <xdr:to>
      <xdr:col>14</xdr:col>
      <xdr:colOff>666750</xdr:colOff>
      <xdr:row>18</xdr:row>
      <xdr:rowOff>47625</xdr:rowOff>
    </xdr:to>
    <xdr:graphicFrame macro="">
      <xdr:nvGraphicFramePr>
        <xdr:cNvPr id="2" name="3 Gráfico">
          <a:extLst>
            <a:ext uri="{FF2B5EF4-FFF2-40B4-BE49-F238E27FC236}">
              <a16:creationId xmlns:a16="http://schemas.microsoft.com/office/drawing/2014/main" id="{52AB8A46-60A0-4CC1-9924-4B2D698BE4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714375</xdr:colOff>
      <xdr:row>1</xdr:row>
      <xdr:rowOff>28575</xdr:rowOff>
    </xdr:from>
    <xdr:to>
      <xdr:col>17</xdr:col>
      <xdr:colOff>47625</xdr:colOff>
      <xdr:row>5</xdr:row>
      <xdr:rowOff>157163</xdr:rowOff>
    </xdr:to>
    <xdr:graphicFrame macro="">
      <xdr:nvGraphicFramePr>
        <xdr:cNvPr id="3" name="Diagrama 2">
          <a:hlinkClick xmlns:r="http://schemas.openxmlformats.org/officeDocument/2006/relationships" r:id="rId2"/>
          <a:extLst>
            <a:ext uri="{FF2B5EF4-FFF2-40B4-BE49-F238E27FC236}">
              <a16:creationId xmlns:a16="http://schemas.microsoft.com/office/drawing/2014/main" id="{2C978242-D829-45F7-8AB2-1DD11129312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11642</xdr:colOff>
      <xdr:row>2</xdr:row>
      <xdr:rowOff>142875</xdr:rowOff>
    </xdr:from>
    <xdr:to>
      <xdr:col>16</xdr:col>
      <xdr:colOff>28576</xdr:colOff>
      <xdr:row>23</xdr:row>
      <xdr:rowOff>139699</xdr:rowOff>
    </xdr:to>
    <xdr:graphicFrame macro="">
      <xdr:nvGraphicFramePr>
        <xdr:cNvPr id="2" name="Gráfico 1">
          <a:extLst>
            <a:ext uri="{FF2B5EF4-FFF2-40B4-BE49-F238E27FC236}">
              <a16:creationId xmlns:a16="http://schemas.microsoft.com/office/drawing/2014/main" id="{6AEDAF18-B39B-4141-914B-6A1F7C51A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159809</xdr:rowOff>
    </xdr:from>
    <xdr:to>
      <xdr:col>6</xdr:col>
      <xdr:colOff>9525</xdr:colOff>
      <xdr:row>25</xdr:row>
      <xdr:rowOff>102658</xdr:rowOff>
    </xdr:to>
    <xdr:graphicFrame macro="">
      <xdr:nvGraphicFramePr>
        <xdr:cNvPr id="3" name="Gráfico 2">
          <a:extLst>
            <a:ext uri="{FF2B5EF4-FFF2-40B4-BE49-F238E27FC236}">
              <a16:creationId xmlns:a16="http://schemas.microsoft.com/office/drawing/2014/main" id="{C559CFA4-5DD0-4A34-A97F-53187A22C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9524</xdr:colOff>
      <xdr:row>26</xdr:row>
      <xdr:rowOff>161925</xdr:rowOff>
    </xdr:from>
    <xdr:to>
      <xdr:col>14</xdr:col>
      <xdr:colOff>0</xdr:colOff>
      <xdr:row>39</xdr:row>
      <xdr:rowOff>123825</xdr:rowOff>
    </xdr:to>
    <xdr:sp macro="" textlink="">
      <xdr:nvSpPr>
        <xdr:cNvPr id="4" name="CuadroTexto 3">
          <a:extLst>
            <a:ext uri="{FF2B5EF4-FFF2-40B4-BE49-F238E27FC236}">
              <a16:creationId xmlns:a16="http://schemas.microsoft.com/office/drawing/2014/main" id="{190ECCF7-78C6-4C5F-9894-E7EB81668149}"/>
            </a:ext>
          </a:extLst>
        </xdr:cNvPr>
        <xdr:cNvSpPr txBox="1"/>
      </xdr:nvSpPr>
      <xdr:spPr>
        <a:xfrm>
          <a:off x="6553199" y="4524375"/>
          <a:ext cx="6086476" cy="2276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del</a:t>
          </a:r>
          <a:r>
            <a:rPr lang="es-CO" sz="1100" u="sng" baseline="0">
              <a:solidFill>
                <a:schemeClr val="dk1"/>
              </a:solidFill>
              <a:effectLst/>
              <a:latin typeface="+mn-lt"/>
              <a:ea typeface="+mn-ea"/>
              <a:cs typeface="+mn-cs"/>
            </a:rPr>
            <a:t> 6</a:t>
          </a:r>
          <a:r>
            <a:rPr lang="es-CO" sz="1100" u="sng">
              <a:solidFill>
                <a:schemeClr val="dk1"/>
              </a:solidFill>
              <a:effectLst/>
              <a:latin typeface="+mn-lt"/>
              <a:ea typeface="+mn-ea"/>
              <a:cs typeface="+mn-cs"/>
            </a:rPr>
            <a:t>% en relación al I semestre del 2020</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representan el 75% de los costos totales y tuvierón una variación del 7% comparada con el I semestre de 2019.</a:t>
          </a:r>
          <a:r>
            <a:rPr lang="es-CO" sz="1100" baseline="0">
              <a:solidFill>
                <a:schemeClr val="dk1"/>
              </a:solidFill>
              <a:effectLst/>
              <a:latin typeface="+mn-lt"/>
              <a:ea typeface="+mn-ea"/>
              <a:cs typeface="+mn-cs"/>
            </a:rPr>
            <a:t> Los costos de Seguros representaron una variación del 66,3% en comparacion con el periodo de 2019 siendo este rubro el de mayor incremento. El combustible tuvo una participacion del 20.7% con una variación del -8.9%. </a:t>
          </a:r>
        </a:p>
        <a:p>
          <a:endParaRPr lang="es-CO" sz="1100">
            <a:solidFill>
              <a:schemeClr val="dk1"/>
            </a:solidFill>
            <a:effectLst/>
            <a:latin typeface="+mn-lt"/>
            <a:ea typeface="+mn-ea"/>
            <a:cs typeface="+mn-cs"/>
          </a:endParaRPr>
        </a:p>
        <a:p>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que representan el 25% de los costos totales</a:t>
          </a:r>
          <a:r>
            <a:rPr lang="es-CO" sz="1100" baseline="0">
              <a:solidFill>
                <a:schemeClr val="dk1"/>
              </a:solidFill>
              <a:effectLst/>
              <a:latin typeface="+mn-lt"/>
              <a:ea typeface="+mn-ea"/>
              <a:cs typeface="+mn-cs"/>
            </a:rPr>
            <a:t> presentaron</a:t>
          </a:r>
          <a:r>
            <a:rPr lang="es-CO" sz="1100">
              <a:solidFill>
                <a:schemeClr val="dk1"/>
              </a:solidFill>
              <a:effectLst/>
              <a:latin typeface="+mn-lt"/>
              <a:ea typeface="+mn-ea"/>
              <a:cs typeface="+mn-cs"/>
            </a:rPr>
            <a:t> una variación del 3% en comparación al mismo periodo del año inmediatamente anterior.</a:t>
          </a:r>
          <a:endParaRPr lang="es-CO" sz="1100" b="0" i="0" u="none" strike="noStrike" baseline="0">
            <a:solidFill>
              <a:schemeClr val="dk1"/>
            </a:solidFill>
            <a:effectLst/>
            <a:latin typeface="+mn-lt"/>
            <a:ea typeface="+mn-ea"/>
            <a:cs typeface="+mn-cs"/>
          </a:endParaRP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id="{F14BD5DF-FED6-4626-A38B-3B6D4C3763C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70684-F95A-442F-8741-9422F426AE50}">
  <dimension ref="A1:B14"/>
  <sheetViews>
    <sheetView tabSelected="1" workbookViewId="0">
      <selection sqref="A1:B1"/>
    </sheetView>
  </sheetViews>
  <sheetFormatPr baseColWidth="10" defaultRowHeight="15" x14ac:dyDescent="0.25"/>
  <cols>
    <col min="1" max="1" width="11.42578125" style="44"/>
    <col min="2" max="2" width="121.85546875" style="44" customWidth="1"/>
    <col min="3" max="257" width="11.42578125" style="44"/>
    <col min="258" max="258" width="121.85546875" style="44" customWidth="1"/>
    <col min="259" max="513" width="11.42578125" style="44"/>
    <col min="514" max="514" width="121.85546875" style="44" customWidth="1"/>
    <col min="515" max="769" width="11.42578125" style="44"/>
    <col min="770" max="770" width="121.85546875" style="44" customWidth="1"/>
    <col min="771" max="1025" width="11.42578125" style="44"/>
    <col min="1026" max="1026" width="121.85546875" style="44" customWidth="1"/>
    <col min="1027" max="1281" width="11.42578125" style="44"/>
    <col min="1282" max="1282" width="121.85546875" style="44" customWidth="1"/>
    <col min="1283" max="1537" width="11.42578125" style="44"/>
    <col min="1538" max="1538" width="121.85546875" style="44" customWidth="1"/>
    <col min="1539" max="1793" width="11.42578125" style="44"/>
    <col min="1794" max="1794" width="121.85546875" style="44" customWidth="1"/>
    <col min="1795" max="2049" width="11.42578125" style="44"/>
    <col min="2050" max="2050" width="121.85546875" style="44" customWidth="1"/>
    <col min="2051" max="2305" width="11.42578125" style="44"/>
    <col min="2306" max="2306" width="121.85546875" style="44" customWidth="1"/>
    <col min="2307" max="2561" width="11.42578125" style="44"/>
    <col min="2562" max="2562" width="121.85546875" style="44" customWidth="1"/>
    <col min="2563" max="2817" width="11.42578125" style="44"/>
    <col min="2818" max="2818" width="121.85546875" style="44" customWidth="1"/>
    <col min="2819" max="3073" width="11.42578125" style="44"/>
    <col min="3074" max="3074" width="121.85546875" style="44" customWidth="1"/>
    <col min="3075" max="3329" width="11.42578125" style="44"/>
    <col min="3330" max="3330" width="121.85546875" style="44" customWidth="1"/>
    <col min="3331" max="3585" width="11.42578125" style="44"/>
    <col min="3586" max="3586" width="121.85546875" style="44" customWidth="1"/>
    <col min="3587" max="3841" width="11.42578125" style="44"/>
    <col min="3842" max="3842" width="121.85546875" style="44" customWidth="1"/>
    <col min="3843" max="4097" width="11.42578125" style="44"/>
    <col min="4098" max="4098" width="121.85546875" style="44" customWidth="1"/>
    <col min="4099" max="4353" width="11.42578125" style="44"/>
    <col min="4354" max="4354" width="121.85546875" style="44" customWidth="1"/>
    <col min="4355" max="4609" width="11.42578125" style="44"/>
    <col min="4610" max="4610" width="121.85546875" style="44" customWidth="1"/>
    <col min="4611" max="4865" width="11.42578125" style="44"/>
    <col min="4866" max="4866" width="121.85546875" style="44" customWidth="1"/>
    <col min="4867" max="5121" width="11.42578125" style="44"/>
    <col min="5122" max="5122" width="121.85546875" style="44" customWidth="1"/>
    <col min="5123" max="5377" width="11.42578125" style="44"/>
    <col min="5378" max="5378" width="121.85546875" style="44" customWidth="1"/>
    <col min="5379" max="5633" width="11.42578125" style="44"/>
    <col min="5634" max="5634" width="121.85546875" style="44" customWidth="1"/>
    <col min="5635" max="5889" width="11.42578125" style="44"/>
    <col min="5890" max="5890" width="121.85546875" style="44" customWidth="1"/>
    <col min="5891" max="6145" width="11.42578125" style="44"/>
    <col min="6146" max="6146" width="121.85546875" style="44" customWidth="1"/>
    <col min="6147" max="6401" width="11.42578125" style="44"/>
    <col min="6402" max="6402" width="121.85546875" style="44" customWidth="1"/>
    <col min="6403" max="6657" width="11.42578125" style="44"/>
    <col min="6658" max="6658" width="121.85546875" style="44" customWidth="1"/>
    <col min="6659" max="6913" width="11.42578125" style="44"/>
    <col min="6914" max="6914" width="121.85546875" style="44" customWidth="1"/>
    <col min="6915" max="7169" width="11.42578125" style="44"/>
    <col min="7170" max="7170" width="121.85546875" style="44" customWidth="1"/>
    <col min="7171" max="7425" width="11.42578125" style="44"/>
    <col min="7426" max="7426" width="121.85546875" style="44" customWidth="1"/>
    <col min="7427" max="7681" width="11.42578125" style="44"/>
    <col min="7682" max="7682" width="121.85546875" style="44" customWidth="1"/>
    <col min="7683" max="7937" width="11.42578125" style="44"/>
    <col min="7938" max="7938" width="121.85546875" style="44" customWidth="1"/>
    <col min="7939" max="8193" width="11.42578125" style="44"/>
    <col min="8194" max="8194" width="121.85546875" style="44" customWidth="1"/>
    <col min="8195" max="8449" width="11.42578125" style="44"/>
    <col min="8450" max="8450" width="121.85546875" style="44" customWidth="1"/>
    <col min="8451" max="8705" width="11.42578125" style="44"/>
    <col min="8706" max="8706" width="121.85546875" style="44" customWidth="1"/>
    <col min="8707" max="8961" width="11.42578125" style="44"/>
    <col min="8962" max="8962" width="121.85546875" style="44" customWidth="1"/>
    <col min="8963" max="9217" width="11.42578125" style="44"/>
    <col min="9218" max="9218" width="121.85546875" style="44" customWidth="1"/>
    <col min="9219" max="9473" width="11.42578125" style="44"/>
    <col min="9474" max="9474" width="121.85546875" style="44" customWidth="1"/>
    <col min="9475" max="9729" width="11.42578125" style="44"/>
    <col min="9730" max="9730" width="121.85546875" style="44" customWidth="1"/>
    <col min="9731" max="9985" width="11.42578125" style="44"/>
    <col min="9986" max="9986" width="121.85546875" style="44" customWidth="1"/>
    <col min="9987" max="10241" width="11.42578125" style="44"/>
    <col min="10242" max="10242" width="121.85546875" style="44" customWidth="1"/>
    <col min="10243" max="10497" width="11.42578125" style="44"/>
    <col min="10498" max="10498" width="121.85546875" style="44" customWidth="1"/>
    <col min="10499" max="10753" width="11.42578125" style="44"/>
    <col min="10754" max="10754" width="121.85546875" style="44" customWidth="1"/>
    <col min="10755" max="11009" width="11.42578125" style="44"/>
    <col min="11010" max="11010" width="121.85546875" style="44" customWidth="1"/>
    <col min="11011" max="11265" width="11.42578125" style="44"/>
    <col min="11266" max="11266" width="121.85546875" style="44" customWidth="1"/>
    <col min="11267" max="11521" width="11.42578125" style="44"/>
    <col min="11522" max="11522" width="121.85546875" style="44" customWidth="1"/>
    <col min="11523" max="11777" width="11.42578125" style="44"/>
    <col min="11778" max="11778" width="121.85546875" style="44" customWidth="1"/>
    <col min="11779" max="12033" width="11.42578125" style="44"/>
    <col min="12034" max="12034" width="121.85546875" style="44" customWidth="1"/>
    <col min="12035" max="12289" width="11.42578125" style="44"/>
    <col min="12290" max="12290" width="121.85546875" style="44" customWidth="1"/>
    <col min="12291" max="12545" width="11.42578125" style="44"/>
    <col min="12546" max="12546" width="121.85546875" style="44" customWidth="1"/>
    <col min="12547" max="12801" width="11.42578125" style="44"/>
    <col min="12802" max="12802" width="121.85546875" style="44" customWidth="1"/>
    <col min="12803" max="13057" width="11.42578125" style="44"/>
    <col min="13058" max="13058" width="121.85546875" style="44" customWidth="1"/>
    <col min="13059" max="13313" width="11.42578125" style="44"/>
    <col min="13314" max="13314" width="121.85546875" style="44" customWidth="1"/>
    <col min="13315" max="13569" width="11.42578125" style="44"/>
    <col min="13570" max="13570" width="121.85546875" style="44" customWidth="1"/>
    <col min="13571" max="13825" width="11.42578125" style="44"/>
    <col min="13826" max="13826" width="121.85546875" style="44" customWidth="1"/>
    <col min="13827" max="14081" width="11.42578125" style="44"/>
    <col min="14082" max="14082" width="121.85546875" style="44" customWidth="1"/>
    <col min="14083" max="14337" width="11.42578125" style="44"/>
    <col min="14338" max="14338" width="121.85546875" style="44" customWidth="1"/>
    <col min="14339" max="14593" width="11.42578125" style="44"/>
    <col min="14594" max="14594" width="121.85546875" style="44" customWidth="1"/>
    <col min="14595" max="14849" width="11.42578125" style="44"/>
    <col min="14850" max="14850" width="121.85546875" style="44" customWidth="1"/>
    <col min="14851" max="15105" width="11.42578125" style="44"/>
    <col min="15106" max="15106" width="121.85546875" style="44" customWidth="1"/>
    <col min="15107" max="15361" width="11.42578125" style="44"/>
    <col min="15362" max="15362" width="121.85546875" style="44" customWidth="1"/>
    <col min="15363" max="15617" width="11.42578125" style="44"/>
    <col min="15618" max="15618" width="121.85546875" style="44" customWidth="1"/>
    <col min="15619" max="15873" width="11.42578125" style="44"/>
    <col min="15874" max="15874" width="121.85546875" style="44" customWidth="1"/>
    <col min="15875" max="16129" width="11.42578125" style="44"/>
    <col min="16130" max="16130" width="121.85546875" style="44" customWidth="1"/>
    <col min="16131" max="16384" width="11.42578125" style="44"/>
  </cols>
  <sheetData>
    <row r="1" spans="1:2" ht="24" thickBot="1" x14ac:dyDescent="0.4">
      <c r="A1" s="106" t="s">
        <v>331</v>
      </c>
      <c r="B1" s="107"/>
    </row>
    <row r="2" spans="1:2" ht="15.75" thickBot="1" x14ac:dyDescent="0.3"/>
    <row r="3" spans="1:2" ht="24" thickBot="1" x14ac:dyDescent="0.4">
      <c r="A3" s="108" t="s">
        <v>501</v>
      </c>
      <c r="B3" s="109"/>
    </row>
    <row r="4" spans="1:2" ht="15.75" thickBot="1" x14ac:dyDescent="0.3"/>
    <row r="5" spans="1:2" ht="24" thickBot="1" x14ac:dyDescent="0.4">
      <c r="A5" s="45" t="s">
        <v>332</v>
      </c>
      <c r="B5" s="45" t="s">
        <v>333</v>
      </c>
    </row>
    <row r="6" spans="1:2" ht="20.25" x14ac:dyDescent="0.3">
      <c r="A6" s="46">
        <v>1</v>
      </c>
      <c r="B6" s="47" t="s">
        <v>334</v>
      </c>
    </row>
    <row r="7" spans="1:2" ht="21" thickBot="1" x14ac:dyDescent="0.35">
      <c r="A7" s="48">
        <v>2</v>
      </c>
      <c r="B7" s="49" t="s">
        <v>335</v>
      </c>
    </row>
    <row r="8" spans="1:2" ht="20.25" x14ac:dyDescent="0.3">
      <c r="A8" s="46">
        <v>3</v>
      </c>
      <c r="B8" s="49" t="s">
        <v>500</v>
      </c>
    </row>
    <row r="9" spans="1:2" ht="21" thickBot="1" x14ac:dyDescent="0.35">
      <c r="A9" s="48">
        <v>4</v>
      </c>
      <c r="B9" s="49" t="s">
        <v>336</v>
      </c>
    </row>
    <row r="10" spans="1:2" ht="20.25" x14ac:dyDescent="0.3">
      <c r="A10" s="46">
        <v>5</v>
      </c>
      <c r="B10" s="49" t="s">
        <v>337</v>
      </c>
    </row>
    <row r="11" spans="1:2" ht="21" thickBot="1" x14ac:dyDescent="0.35">
      <c r="A11" s="48">
        <v>6</v>
      </c>
      <c r="B11" s="49" t="s">
        <v>297</v>
      </c>
    </row>
    <row r="12" spans="1:2" ht="20.25" x14ac:dyDescent="0.3">
      <c r="A12" s="46">
        <v>7</v>
      </c>
      <c r="B12" s="49" t="s">
        <v>338</v>
      </c>
    </row>
    <row r="13" spans="1:2" ht="21" thickBot="1" x14ac:dyDescent="0.35">
      <c r="A13" s="48">
        <v>8</v>
      </c>
      <c r="B13" s="49" t="s">
        <v>339</v>
      </c>
    </row>
    <row r="14" spans="1:2" ht="20.25" x14ac:dyDescent="0.3">
      <c r="A14" s="46">
        <v>9</v>
      </c>
      <c r="B14" s="49" t="s">
        <v>340</v>
      </c>
    </row>
  </sheetData>
  <mergeCells count="2">
    <mergeCell ref="A1:B1"/>
    <mergeCell ref="A3:B3"/>
  </mergeCells>
  <hyperlinks>
    <hyperlink ref="B6" location="'Empresa por tipo de aeronave'!A1" display="RELACION EMPRESA - TIPO DE AERONAVE" xr:uid="{ECA8A6CB-B729-4764-8098-E6A658D600F9}"/>
    <hyperlink ref="B14" location="'Aviación Agricola'!A1" display="TRABAJOS AEREOS ESPECIALES - AVIACION AGRICOLA" xr:uid="{FC879746-B61F-40B7-B0D4-96665FD6507F}"/>
    <hyperlink ref="B13" location="'Trabajos Aereos Especiales'!A1" display="TRABAJOS AEREOS ESPECIALES" xr:uid="{21714D91-FFA2-4EC5-A4F4-0EA14398059A}"/>
    <hyperlink ref="B12" location="AEROTAXIS!A1" display="EMPRESAS DE TRANSPORTE AEREO- AEROTAXIS" xr:uid="{DF280CCB-C00F-45F3-A1EC-B402F1D05B94}"/>
    <hyperlink ref="B11" location="'COMERCIAL REGIONAL'!A1" display="EMPRESAS DE TRANSPORTE AEREO COMERCIAL REGIONAL" xr:uid="{731F1F00-028F-459A-B472-754C9DD33D09}"/>
    <hyperlink ref="B10" location="'Carga Nacional'!A1" display="EMPRESAS DE TRANSPORTE AEREO CARGA NACIONAL" xr:uid="{BC41F211-54AA-4802-A36D-B47A399E0C07}"/>
    <hyperlink ref="B9" location="'PAX Regular Nacional '!A1" display="EMPRESAS DE TRANSPORTE AEREO PASAJEROS NACIONAL REGULAR " xr:uid="{477BBB57-1A10-45CE-AB7D-6D2B5B244D67}"/>
    <hyperlink ref="B7" location="Cobertura!A1" display="COBERTURA" xr:uid="{07A90D29-FC91-4631-A548-7478244FB0E5}"/>
    <hyperlink ref="B8" location="Graficas!A1" display="COMPARATIVO EMPRESAS REGULARES NACIONALES II SEMESTRE 2015 - 2016" xr:uid="{CC3B66BE-7CE7-4E80-8E9B-AA9C3E46524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3A88C-7592-4F93-A73A-C7C09A3AF197}">
  <dimension ref="A1:K36"/>
  <sheetViews>
    <sheetView workbookViewId="0">
      <selection activeCell="A3" sqref="A3"/>
    </sheetView>
  </sheetViews>
  <sheetFormatPr baseColWidth="10" defaultRowHeight="12.75" x14ac:dyDescent="0.2"/>
  <cols>
    <col min="1" max="1" width="24.7109375" style="2" bestFit="1" customWidth="1"/>
  </cols>
  <sheetData>
    <row r="1" spans="1:11" ht="15" x14ac:dyDescent="0.2">
      <c r="A1" s="134" t="s">
        <v>330</v>
      </c>
      <c r="B1" s="134"/>
      <c r="C1" s="134"/>
      <c r="D1" s="134"/>
      <c r="E1" s="134"/>
      <c r="F1" s="134"/>
      <c r="G1" s="134"/>
      <c r="H1" s="134"/>
      <c r="I1" s="134"/>
      <c r="J1" s="134"/>
      <c r="K1" s="134"/>
    </row>
    <row r="2" spans="1:11" ht="15" x14ac:dyDescent="0.2">
      <c r="A2" s="135" t="s">
        <v>262</v>
      </c>
      <c r="B2" s="135"/>
      <c r="C2" s="135"/>
      <c r="D2" s="135"/>
      <c r="E2" s="135"/>
      <c r="F2" s="135"/>
      <c r="G2" s="135"/>
      <c r="H2" s="135"/>
      <c r="I2" s="135"/>
      <c r="J2" s="135"/>
      <c r="K2" s="135"/>
    </row>
    <row r="3" spans="1:11" ht="76.5" x14ac:dyDescent="0.2">
      <c r="A3" s="8" t="s">
        <v>289</v>
      </c>
      <c r="B3" s="8" t="s">
        <v>30</v>
      </c>
      <c r="C3" s="8" t="s">
        <v>325</v>
      </c>
      <c r="D3" s="8" t="s">
        <v>326</v>
      </c>
      <c r="E3" s="8" t="s">
        <v>27</v>
      </c>
      <c r="F3" s="8" t="s">
        <v>14</v>
      </c>
      <c r="G3" s="8" t="s">
        <v>327</v>
      </c>
      <c r="H3" s="8" t="s">
        <v>328</v>
      </c>
      <c r="I3" s="8" t="s">
        <v>4</v>
      </c>
      <c r="J3" s="8" t="s">
        <v>4</v>
      </c>
      <c r="K3" s="8" t="s">
        <v>329</v>
      </c>
    </row>
    <row r="4" spans="1:11" x14ac:dyDescent="0.2">
      <c r="A4" s="8" t="s">
        <v>259</v>
      </c>
      <c r="B4" s="8" t="s">
        <v>32</v>
      </c>
      <c r="C4" s="8" t="s">
        <v>13</v>
      </c>
      <c r="D4" s="8" t="s">
        <v>12</v>
      </c>
      <c r="E4" s="8" t="s">
        <v>29</v>
      </c>
      <c r="F4" s="8" t="s">
        <v>17</v>
      </c>
      <c r="G4" s="8" t="s">
        <v>8</v>
      </c>
      <c r="H4" s="8" t="s">
        <v>20</v>
      </c>
      <c r="I4" s="8" t="s">
        <v>7</v>
      </c>
      <c r="J4" s="8" t="s">
        <v>9</v>
      </c>
      <c r="K4" s="8" t="s">
        <v>16</v>
      </c>
    </row>
    <row r="5" spans="1:11" x14ac:dyDescent="0.2">
      <c r="A5" s="9" t="s">
        <v>251</v>
      </c>
      <c r="B5" s="10">
        <v>183613</v>
      </c>
      <c r="C5" s="10">
        <v>264164.18181818182</v>
      </c>
      <c r="D5" s="10">
        <v>598606.66666666663</v>
      </c>
      <c r="E5" s="10">
        <v>1153068</v>
      </c>
      <c r="F5" s="10">
        <v>0</v>
      </c>
      <c r="G5" s="10">
        <v>351994.33333333331</v>
      </c>
      <c r="H5" s="10">
        <v>43019</v>
      </c>
      <c r="I5" s="10">
        <v>140099</v>
      </c>
      <c r="J5" s="10">
        <v>179348</v>
      </c>
      <c r="K5" s="10">
        <v>806412.5</v>
      </c>
    </row>
    <row r="6" spans="1:11" x14ac:dyDescent="0.2">
      <c r="A6" s="9" t="s">
        <v>241</v>
      </c>
      <c r="B6" s="10">
        <v>189825</v>
      </c>
      <c r="C6" s="10">
        <v>28116.545454545456</v>
      </c>
      <c r="D6" s="10">
        <v>15448</v>
      </c>
      <c r="E6" s="10">
        <v>32320</v>
      </c>
      <c r="F6" s="10">
        <v>1465968</v>
      </c>
      <c r="G6" s="10">
        <v>16829.666666666668</v>
      </c>
      <c r="H6" s="10">
        <v>3169</v>
      </c>
      <c r="I6" s="10">
        <v>9583</v>
      </c>
      <c r="J6" s="10">
        <v>7037</v>
      </c>
      <c r="K6" s="10">
        <v>696937</v>
      </c>
    </row>
    <row r="7" spans="1:11" x14ac:dyDescent="0.2">
      <c r="A7" s="9" t="s">
        <v>242</v>
      </c>
      <c r="B7" s="10">
        <v>0</v>
      </c>
      <c r="C7" s="10">
        <v>5433.363636363636</v>
      </c>
      <c r="D7" s="10">
        <v>2014</v>
      </c>
      <c r="E7" s="10">
        <v>6007</v>
      </c>
      <c r="F7" s="10">
        <v>0</v>
      </c>
      <c r="G7" s="10">
        <v>431.33333333333331</v>
      </c>
      <c r="H7" s="10">
        <v>0</v>
      </c>
      <c r="I7" s="10">
        <v>0</v>
      </c>
      <c r="J7" s="10">
        <v>0</v>
      </c>
      <c r="K7" s="10">
        <v>29296.5</v>
      </c>
    </row>
    <row r="8" spans="1:11" x14ac:dyDescent="0.2">
      <c r="A8" s="9" t="s">
        <v>243</v>
      </c>
      <c r="B8" s="10">
        <v>559549</v>
      </c>
      <c r="C8" s="10">
        <v>301330.27272727271</v>
      </c>
      <c r="D8" s="10">
        <v>359658.33333333331</v>
      </c>
      <c r="E8" s="10">
        <v>344871</v>
      </c>
      <c r="F8" s="10">
        <v>1494767</v>
      </c>
      <c r="G8" s="10">
        <v>393915</v>
      </c>
      <c r="H8" s="10">
        <v>111772.5</v>
      </c>
      <c r="I8" s="10">
        <v>144075</v>
      </c>
      <c r="J8" s="10">
        <v>143587</v>
      </c>
      <c r="K8" s="10">
        <v>647453.5</v>
      </c>
    </row>
    <row r="9" spans="1:11" x14ac:dyDescent="0.2">
      <c r="A9" s="9" t="s">
        <v>244</v>
      </c>
      <c r="B9" s="10">
        <v>0</v>
      </c>
      <c r="C9" s="10">
        <v>0</v>
      </c>
      <c r="D9" s="10">
        <v>0</v>
      </c>
      <c r="E9" s="10">
        <v>0</v>
      </c>
      <c r="F9" s="10">
        <v>0</v>
      </c>
      <c r="G9" s="10">
        <v>0</v>
      </c>
      <c r="H9" s="10">
        <v>0</v>
      </c>
      <c r="I9" s="10">
        <v>0</v>
      </c>
      <c r="J9" s="10">
        <v>0</v>
      </c>
      <c r="K9" s="10">
        <v>0</v>
      </c>
    </row>
    <row r="10" spans="1:11" x14ac:dyDescent="0.2">
      <c r="A10" s="9" t="s">
        <v>245</v>
      </c>
      <c r="B10" s="10">
        <v>765672</v>
      </c>
      <c r="C10" s="10">
        <v>221738.18181818182</v>
      </c>
      <c r="D10" s="10">
        <v>601454.33333333337</v>
      </c>
      <c r="E10" s="10">
        <v>663308</v>
      </c>
      <c r="F10" s="10">
        <v>116800</v>
      </c>
      <c r="G10" s="10">
        <v>241311.66666666666</v>
      </c>
      <c r="H10" s="10">
        <v>106161.5</v>
      </c>
      <c r="I10" s="10">
        <v>146664</v>
      </c>
      <c r="J10" s="10">
        <v>231644</v>
      </c>
      <c r="K10" s="10">
        <v>507255</v>
      </c>
    </row>
    <row r="11" spans="1:11" x14ac:dyDescent="0.2">
      <c r="A11" s="9" t="s">
        <v>246</v>
      </c>
      <c r="B11" s="10">
        <v>126604</v>
      </c>
      <c r="C11" s="10">
        <v>64362.36363636364</v>
      </c>
      <c r="D11" s="10">
        <v>30978.333333333332</v>
      </c>
      <c r="E11" s="10">
        <v>0</v>
      </c>
      <c r="F11" s="10">
        <v>113676</v>
      </c>
      <c r="G11" s="10">
        <v>33064.833333333336</v>
      </c>
      <c r="H11" s="10">
        <v>0</v>
      </c>
      <c r="I11" s="10">
        <v>182000</v>
      </c>
      <c r="J11" s="10">
        <v>312000</v>
      </c>
      <c r="K11" s="10">
        <v>272697.5</v>
      </c>
    </row>
    <row r="12" spans="1:11" x14ac:dyDescent="0.2">
      <c r="A12" s="9" t="s">
        <v>247</v>
      </c>
      <c r="B12" s="10">
        <v>0</v>
      </c>
      <c r="C12" s="10">
        <v>35998.727272727272</v>
      </c>
      <c r="D12" s="10">
        <v>0</v>
      </c>
      <c r="E12" s="10">
        <v>0</v>
      </c>
      <c r="F12" s="10">
        <v>0</v>
      </c>
      <c r="G12" s="10">
        <v>30383.333333333332</v>
      </c>
      <c r="H12" s="10">
        <v>0</v>
      </c>
      <c r="I12" s="10">
        <v>0</v>
      </c>
      <c r="J12" s="10">
        <v>0</v>
      </c>
      <c r="K12" s="10">
        <v>266557.5</v>
      </c>
    </row>
    <row r="13" spans="1:11" x14ac:dyDescent="0.2">
      <c r="A13" s="8" t="s">
        <v>254</v>
      </c>
      <c r="B13" s="8">
        <f>SUM(B5:B12)</f>
        <v>1825263</v>
      </c>
      <c r="C13" s="8">
        <f t="shared" ref="C13:K13" si="0">SUM(C5:C12)</f>
        <v>921143.63636363635</v>
      </c>
      <c r="D13" s="8">
        <f t="shared" si="0"/>
        <v>1608159.6666666667</v>
      </c>
      <c r="E13" s="8">
        <f t="shared" si="0"/>
        <v>2199574</v>
      </c>
      <c r="F13" s="8">
        <f t="shared" si="0"/>
        <v>3191211</v>
      </c>
      <c r="G13" s="8">
        <f t="shared" si="0"/>
        <v>1067930.1666666665</v>
      </c>
      <c r="H13" s="8">
        <f t="shared" si="0"/>
        <v>264122</v>
      </c>
      <c r="I13" s="8">
        <f t="shared" si="0"/>
        <v>622421</v>
      </c>
      <c r="J13" s="8">
        <f t="shared" si="0"/>
        <v>873616</v>
      </c>
      <c r="K13" s="8">
        <f t="shared" si="0"/>
        <v>3226609.5</v>
      </c>
    </row>
    <row r="14" spans="1:11" x14ac:dyDescent="0.2">
      <c r="A14" s="9" t="s">
        <v>248</v>
      </c>
      <c r="B14" s="10">
        <v>973095</v>
      </c>
      <c r="C14" s="10">
        <v>302450.18181818182</v>
      </c>
      <c r="D14" s="10">
        <v>246070</v>
      </c>
      <c r="E14" s="10">
        <v>158931</v>
      </c>
      <c r="F14" s="10">
        <v>3085210</v>
      </c>
      <c r="G14" s="10">
        <v>144266.33333333334</v>
      </c>
      <c r="H14" s="10">
        <v>68506.5</v>
      </c>
      <c r="I14" s="10">
        <v>139772</v>
      </c>
      <c r="J14" s="10">
        <v>139772</v>
      </c>
      <c r="K14" s="10">
        <v>913149.5</v>
      </c>
    </row>
    <row r="15" spans="1:11" x14ac:dyDescent="0.2">
      <c r="A15" s="9" t="s">
        <v>249</v>
      </c>
      <c r="B15" s="10">
        <v>0</v>
      </c>
      <c r="C15" s="10">
        <v>16403.545454545456</v>
      </c>
      <c r="D15" s="10">
        <v>0</v>
      </c>
      <c r="E15" s="10">
        <v>0</v>
      </c>
      <c r="F15" s="10">
        <v>0</v>
      </c>
      <c r="G15" s="10">
        <v>53000.333333333336</v>
      </c>
      <c r="H15" s="10">
        <v>2732.5</v>
      </c>
      <c r="I15" s="10">
        <v>43137</v>
      </c>
      <c r="J15" s="10">
        <v>43137</v>
      </c>
      <c r="K15" s="10">
        <v>0</v>
      </c>
    </row>
    <row r="16" spans="1:11" x14ac:dyDescent="0.2">
      <c r="A16" s="9" t="s">
        <v>250</v>
      </c>
      <c r="B16" s="10">
        <v>18708</v>
      </c>
      <c r="C16" s="10">
        <v>45007.63636363636</v>
      </c>
      <c r="D16" s="10">
        <v>33358</v>
      </c>
      <c r="E16" s="10">
        <v>12103</v>
      </c>
      <c r="F16" s="10">
        <v>290949</v>
      </c>
      <c r="G16" s="10">
        <v>21837.666666666668</v>
      </c>
      <c r="H16" s="10">
        <v>2493</v>
      </c>
      <c r="I16" s="10">
        <v>11336</v>
      </c>
      <c r="J16" s="10">
        <v>11336</v>
      </c>
      <c r="K16" s="10">
        <v>921048</v>
      </c>
    </row>
    <row r="17" spans="1:11" x14ac:dyDescent="0.2">
      <c r="A17" s="8" t="s">
        <v>255</v>
      </c>
      <c r="B17" s="8">
        <f>SUM(B14:B16)</f>
        <v>991803</v>
      </c>
      <c r="C17" s="8">
        <f t="shared" ref="C17:K17" si="1">SUM(C14:C16)</f>
        <v>363861.36363636365</v>
      </c>
      <c r="D17" s="8">
        <f t="shared" si="1"/>
        <v>279428</v>
      </c>
      <c r="E17" s="8">
        <f t="shared" si="1"/>
        <v>171034</v>
      </c>
      <c r="F17" s="8">
        <f t="shared" si="1"/>
        <v>3376159</v>
      </c>
      <c r="G17" s="8">
        <f t="shared" si="1"/>
        <v>219104.33333333334</v>
      </c>
      <c r="H17" s="8">
        <f t="shared" si="1"/>
        <v>73732</v>
      </c>
      <c r="I17" s="8">
        <f t="shared" si="1"/>
        <v>194245</v>
      </c>
      <c r="J17" s="8">
        <f t="shared" si="1"/>
        <v>194245</v>
      </c>
      <c r="K17" s="8">
        <f t="shared" si="1"/>
        <v>1834197.5</v>
      </c>
    </row>
    <row r="18" spans="1:11" x14ac:dyDescent="0.2">
      <c r="A18" s="8" t="s">
        <v>3</v>
      </c>
      <c r="B18" s="8">
        <v>2817066</v>
      </c>
      <c r="C18" s="8">
        <v>1285005</v>
      </c>
      <c r="D18" s="8">
        <v>1887587.6666666667</v>
      </c>
      <c r="E18" s="8">
        <v>2370608</v>
      </c>
      <c r="F18" s="8">
        <v>6567370</v>
      </c>
      <c r="G18" s="8">
        <v>1287034.5</v>
      </c>
      <c r="H18" s="8">
        <v>337854</v>
      </c>
      <c r="I18" s="8">
        <v>816666</v>
      </c>
      <c r="J18" s="8">
        <v>1067861</v>
      </c>
      <c r="K18" s="8">
        <v>5060807</v>
      </c>
    </row>
    <row r="19" spans="1:11" x14ac:dyDescent="0.2">
      <c r="A19" s="9" t="s">
        <v>252</v>
      </c>
      <c r="B19" s="10">
        <v>1609</v>
      </c>
      <c r="C19" s="10">
        <v>3236</v>
      </c>
      <c r="D19" s="10">
        <v>1595</v>
      </c>
      <c r="E19" s="10">
        <v>56</v>
      </c>
      <c r="F19" s="10">
        <v>19</v>
      </c>
      <c r="G19" s="10">
        <v>2621</v>
      </c>
      <c r="H19" s="10">
        <v>356</v>
      </c>
      <c r="I19" s="10">
        <v>320</v>
      </c>
      <c r="J19" s="10">
        <v>248</v>
      </c>
      <c r="K19" s="10">
        <v>4287</v>
      </c>
    </row>
    <row r="20" spans="1:11" x14ac:dyDescent="0.2">
      <c r="A20" s="9" t="s">
        <v>253</v>
      </c>
      <c r="B20" s="10">
        <v>10</v>
      </c>
      <c r="C20" s="10">
        <v>23</v>
      </c>
      <c r="D20" s="10">
        <v>12</v>
      </c>
      <c r="E20" s="10">
        <v>1</v>
      </c>
      <c r="F20" s="10">
        <v>1</v>
      </c>
      <c r="G20" s="10">
        <v>26</v>
      </c>
      <c r="H20" s="10">
        <v>5</v>
      </c>
      <c r="I20" s="10">
        <v>3</v>
      </c>
      <c r="J20" s="10">
        <v>2</v>
      </c>
      <c r="K20" s="10">
        <v>19</v>
      </c>
    </row>
    <row r="22" spans="1:11" x14ac:dyDescent="0.2">
      <c r="A22" s="146" t="s">
        <v>292</v>
      </c>
      <c r="B22" s="146"/>
      <c r="C22" s="146"/>
      <c r="D22" s="146"/>
      <c r="E22" s="146"/>
      <c r="F22" s="146"/>
      <c r="G22" s="146"/>
      <c r="H22" s="146"/>
      <c r="I22" s="146"/>
      <c r="J22" s="146"/>
      <c r="K22" s="146"/>
    </row>
    <row r="23" spans="1:11" x14ac:dyDescent="0.2">
      <c r="A23" s="39" t="s">
        <v>298</v>
      </c>
      <c r="B23" s="40">
        <f>+B5/$B$18</f>
        <v>6.5178806602330219E-2</v>
      </c>
      <c r="C23" s="40">
        <f>+C5/$C$18</f>
        <v>0.20557443886847274</v>
      </c>
      <c r="D23" s="40">
        <f>+D5/$D$18</f>
        <v>0.31712787556180611</v>
      </c>
      <c r="E23" s="40">
        <f>+E5/$E$18</f>
        <v>0.48640180071947786</v>
      </c>
      <c r="F23" s="40">
        <f>+F5/$F$18</f>
        <v>0</v>
      </c>
      <c r="G23" s="40">
        <f>+G5/$G$18</f>
        <v>0.27349253911478932</v>
      </c>
      <c r="H23" s="40">
        <f>+H5/$H$18</f>
        <v>0.12733014852569452</v>
      </c>
      <c r="I23" s="40">
        <f>+I5/$I$18</f>
        <v>0.1715499359591314</v>
      </c>
      <c r="J23" s="40">
        <f>+J5/$J$18</f>
        <v>0.16795069770316548</v>
      </c>
      <c r="K23" s="40">
        <f>+K5/$K$18</f>
        <v>0.15934464602186962</v>
      </c>
    </row>
    <row r="24" spans="1:11" x14ac:dyDescent="0.2">
      <c r="A24" s="29" t="s">
        <v>299</v>
      </c>
      <c r="B24" s="40">
        <f t="shared" ref="B24:B36" si="2">+B6/$B$18</f>
        <v>6.7383937756516882E-2</v>
      </c>
      <c r="C24" s="40">
        <f t="shared" ref="C24:C36" si="3">+C6/$C$18</f>
        <v>2.1880494982156065E-2</v>
      </c>
      <c r="D24" s="40">
        <f t="shared" ref="D24:D36" si="4">+D6/$D$18</f>
        <v>8.1839907479793871E-3</v>
      </c>
      <c r="E24" s="40">
        <f t="shared" ref="E24:E36" si="5">+E6/$E$18</f>
        <v>1.3633633228268867E-2</v>
      </c>
      <c r="F24" s="40">
        <f t="shared" ref="F24:F36" si="6">+F6/$F$18</f>
        <v>0.22321994953839969</v>
      </c>
      <c r="G24" s="40">
        <f t="shared" ref="G24:G36" si="7">+G6/$G$18</f>
        <v>1.3076313546114474E-2</v>
      </c>
      <c r="H24" s="40">
        <f t="shared" ref="H24:H36" si="8">+H6/$H$18</f>
        <v>9.3797912707856059E-3</v>
      </c>
      <c r="I24" s="40">
        <f t="shared" ref="I24:I36" si="9">+I6/$I$18</f>
        <v>1.1734295293302281E-2</v>
      </c>
      <c r="J24" s="40">
        <f t="shared" ref="J24:J36" si="10">+J6/$J$18</f>
        <v>6.589808973265247E-3</v>
      </c>
      <c r="K24" s="40">
        <f t="shared" ref="K24:K36" si="11">+K6/$K$18</f>
        <v>0.13771262172218779</v>
      </c>
    </row>
    <row r="25" spans="1:11" x14ac:dyDescent="0.2">
      <c r="A25" s="29" t="s">
        <v>300</v>
      </c>
      <c r="B25" s="40">
        <f t="shared" si="2"/>
        <v>0</v>
      </c>
      <c r="C25" s="40">
        <f t="shared" si="3"/>
        <v>4.2282820972398055E-3</v>
      </c>
      <c r="D25" s="40">
        <f t="shared" si="4"/>
        <v>1.0669703111361008E-3</v>
      </c>
      <c r="E25" s="40">
        <f t="shared" si="5"/>
        <v>2.5339490966030656E-3</v>
      </c>
      <c r="F25" s="40">
        <f t="shared" si="6"/>
        <v>0</v>
      </c>
      <c r="G25" s="40">
        <f t="shared" si="7"/>
        <v>3.3513735127794423E-4</v>
      </c>
      <c r="H25" s="40">
        <f t="shared" si="8"/>
        <v>0</v>
      </c>
      <c r="I25" s="40">
        <f t="shared" si="9"/>
        <v>0</v>
      </c>
      <c r="J25" s="40">
        <f t="shared" si="10"/>
        <v>0</v>
      </c>
      <c r="K25" s="40">
        <f t="shared" si="11"/>
        <v>5.7888988850987597E-3</v>
      </c>
    </row>
    <row r="26" spans="1:11" x14ac:dyDescent="0.2">
      <c r="A26" s="29" t="s">
        <v>301</v>
      </c>
      <c r="B26" s="40">
        <f t="shared" si="2"/>
        <v>0.19862828914906502</v>
      </c>
      <c r="C26" s="40">
        <f t="shared" si="3"/>
        <v>0.23449735427276369</v>
      </c>
      <c r="D26" s="40">
        <f t="shared" si="4"/>
        <v>0.19053861162828109</v>
      </c>
      <c r="E26" s="40">
        <f t="shared" si="5"/>
        <v>0.1454778689686359</v>
      </c>
      <c r="F26" s="40">
        <f t="shared" si="6"/>
        <v>0.22760511437607445</v>
      </c>
      <c r="G26" s="40">
        <f t="shared" si="7"/>
        <v>0.30606405655792446</v>
      </c>
      <c r="H26" s="40">
        <f t="shared" si="8"/>
        <v>0.33083077305581698</v>
      </c>
      <c r="I26" s="40">
        <f t="shared" si="9"/>
        <v>0.17641851136205008</v>
      </c>
      <c r="J26" s="40">
        <f t="shared" si="10"/>
        <v>0.13446225679184837</v>
      </c>
      <c r="K26" s="40">
        <f t="shared" si="11"/>
        <v>0.12793483331808544</v>
      </c>
    </row>
    <row r="27" spans="1:11" x14ac:dyDescent="0.2">
      <c r="A27" s="29" t="s">
        <v>302</v>
      </c>
      <c r="B27" s="40">
        <f t="shared" si="2"/>
        <v>0</v>
      </c>
      <c r="C27" s="40">
        <f t="shared" si="3"/>
        <v>0</v>
      </c>
      <c r="D27" s="40">
        <f t="shared" si="4"/>
        <v>0</v>
      </c>
      <c r="E27" s="40">
        <f t="shared" si="5"/>
        <v>0</v>
      </c>
      <c r="F27" s="40">
        <f t="shared" si="6"/>
        <v>0</v>
      </c>
      <c r="G27" s="40">
        <f t="shared" si="7"/>
        <v>0</v>
      </c>
      <c r="H27" s="40">
        <f t="shared" si="8"/>
        <v>0</v>
      </c>
      <c r="I27" s="40">
        <f t="shared" si="9"/>
        <v>0</v>
      </c>
      <c r="J27" s="40">
        <f t="shared" si="10"/>
        <v>0</v>
      </c>
      <c r="K27" s="40">
        <f t="shared" si="11"/>
        <v>0</v>
      </c>
    </row>
    <row r="28" spans="1:11" x14ac:dyDescent="0.2">
      <c r="A28" s="29" t="s">
        <v>303</v>
      </c>
      <c r="B28" s="40">
        <f t="shared" si="2"/>
        <v>0.27179767886162409</v>
      </c>
      <c r="C28" s="40">
        <f t="shared" si="3"/>
        <v>0.17255822492377992</v>
      </c>
      <c r="D28" s="40">
        <f t="shared" si="4"/>
        <v>0.31863650306396368</v>
      </c>
      <c r="E28" s="40">
        <f t="shared" si="5"/>
        <v>0.27980501204754221</v>
      </c>
      <c r="F28" s="40">
        <f t="shared" si="6"/>
        <v>1.7784897150609758E-2</v>
      </c>
      <c r="G28" s="40">
        <f t="shared" si="7"/>
        <v>0.18749432642766503</v>
      </c>
      <c r="H28" s="40">
        <f t="shared" si="8"/>
        <v>0.31422300757131777</v>
      </c>
      <c r="I28" s="40">
        <f t="shared" si="9"/>
        <v>0.17958871803160656</v>
      </c>
      <c r="J28" s="40">
        <f t="shared" si="10"/>
        <v>0.21692336362129527</v>
      </c>
      <c r="K28" s="40">
        <f t="shared" si="11"/>
        <v>0.10023203809194858</v>
      </c>
    </row>
    <row r="29" spans="1:11" x14ac:dyDescent="0.2">
      <c r="A29" s="29" t="s">
        <v>304</v>
      </c>
      <c r="B29" s="40">
        <f t="shared" si="2"/>
        <v>4.4941794050973601E-2</v>
      </c>
      <c r="C29" s="40">
        <f t="shared" si="3"/>
        <v>5.0087247626556815E-2</v>
      </c>
      <c r="D29" s="40">
        <f t="shared" si="4"/>
        <v>1.6411599779118425E-2</v>
      </c>
      <c r="E29" s="40">
        <f t="shared" si="5"/>
        <v>0</v>
      </c>
      <c r="F29" s="40">
        <f t="shared" si="6"/>
        <v>1.7309212059012969E-2</v>
      </c>
      <c r="G29" s="40">
        <f t="shared" si="7"/>
        <v>2.5690712512627546E-2</v>
      </c>
      <c r="H29" s="40">
        <f t="shared" si="8"/>
        <v>0</v>
      </c>
      <c r="I29" s="40">
        <f t="shared" si="9"/>
        <v>0.22285732478148962</v>
      </c>
      <c r="J29" s="40">
        <f t="shared" si="10"/>
        <v>0.29217285770339024</v>
      </c>
      <c r="K29" s="40">
        <f t="shared" si="11"/>
        <v>5.3884192777950236E-2</v>
      </c>
    </row>
    <row r="30" spans="1:11" x14ac:dyDescent="0.2">
      <c r="A30" s="30" t="s">
        <v>305</v>
      </c>
      <c r="B30" s="40">
        <f t="shared" si="2"/>
        <v>0</v>
      </c>
      <c r="C30" s="40">
        <f t="shared" si="3"/>
        <v>2.8014464747395749E-2</v>
      </c>
      <c r="D30" s="40">
        <f t="shared" si="4"/>
        <v>0</v>
      </c>
      <c r="E30" s="40">
        <f t="shared" si="5"/>
        <v>0</v>
      </c>
      <c r="F30" s="40">
        <f t="shared" si="6"/>
        <v>0</v>
      </c>
      <c r="G30" s="40">
        <f t="shared" si="7"/>
        <v>2.3607240779740815E-2</v>
      </c>
      <c r="H30" s="40">
        <f t="shared" si="8"/>
        <v>0</v>
      </c>
      <c r="I30" s="40">
        <f t="shared" si="9"/>
        <v>0</v>
      </c>
      <c r="J30" s="40">
        <f t="shared" si="10"/>
        <v>0</v>
      </c>
      <c r="K30" s="40">
        <f t="shared" si="11"/>
        <v>5.2670947538604018E-2</v>
      </c>
    </row>
    <row r="31" spans="1:11" x14ac:dyDescent="0.2">
      <c r="A31" s="31" t="s">
        <v>306</v>
      </c>
      <c r="B31" s="41">
        <f t="shared" si="2"/>
        <v>0.64793050642050987</v>
      </c>
      <c r="C31" s="41">
        <f t="shared" si="3"/>
        <v>0.71684050751836481</v>
      </c>
      <c r="D31" s="41">
        <f t="shared" si="4"/>
        <v>0.85196555109228478</v>
      </c>
      <c r="E31" s="41">
        <f t="shared" si="5"/>
        <v>0.9278522640605279</v>
      </c>
      <c r="F31" s="41">
        <f t="shared" si="6"/>
        <v>0.48591917312409688</v>
      </c>
      <c r="G31" s="41">
        <f t="shared" si="7"/>
        <v>0.82976032629013952</v>
      </c>
      <c r="H31" s="41">
        <f t="shared" si="8"/>
        <v>0.78176372042361497</v>
      </c>
      <c r="I31" s="41">
        <f t="shared" si="9"/>
        <v>0.76214878542757991</v>
      </c>
      <c r="J31" s="41">
        <f t="shared" si="10"/>
        <v>0.81809898479296461</v>
      </c>
      <c r="K31" s="41">
        <f t="shared" si="11"/>
        <v>0.63756817835574442</v>
      </c>
    </row>
    <row r="32" spans="1:11" x14ac:dyDescent="0.2">
      <c r="A32" s="39" t="s">
        <v>307</v>
      </c>
      <c r="B32" s="40">
        <f t="shared" si="2"/>
        <v>0.34542854161031372</v>
      </c>
      <c r="C32" s="40">
        <f t="shared" si="3"/>
        <v>0.23536887546599572</v>
      </c>
      <c r="D32" s="40">
        <f t="shared" si="4"/>
        <v>0.13036215713071517</v>
      </c>
      <c r="E32" s="40">
        <f t="shared" si="5"/>
        <v>6.7042294634962848E-2</v>
      </c>
      <c r="F32" s="40">
        <f t="shared" si="6"/>
        <v>0.46977861762014322</v>
      </c>
      <c r="G32" s="40">
        <f t="shared" si="7"/>
        <v>0.11209204829655564</v>
      </c>
      <c r="H32" s="40">
        <f t="shared" si="8"/>
        <v>0.20276953950523008</v>
      </c>
      <c r="I32" s="40">
        <f t="shared" si="9"/>
        <v>0.17114952746900203</v>
      </c>
      <c r="J32" s="40">
        <f t="shared" si="10"/>
        <v>0.13088969444525084</v>
      </c>
      <c r="K32" s="40">
        <f t="shared" si="11"/>
        <v>0.1804355510889864</v>
      </c>
    </row>
    <row r="33" spans="1:11" x14ac:dyDescent="0.2">
      <c r="A33" s="39" t="s">
        <v>308</v>
      </c>
      <c r="B33" s="40">
        <f t="shared" si="2"/>
        <v>0</v>
      </c>
      <c r="C33" s="40">
        <f t="shared" si="3"/>
        <v>1.2765355352349178E-2</v>
      </c>
      <c r="D33" s="40">
        <f t="shared" si="4"/>
        <v>0</v>
      </c>
      <c r="E33" s="40">
        <f t="shared" si="5"/>
        <v>0</v>
      </c>
      <c r="F33" s="40">
        <f t="shared" si="6"/>
        <v>0</v>
      </c>
      <c r="G33" s="40">
        <f t="shared" si="7"/>
        <v>4.1180196283264615E-2</v>
      </c>
      <c r="H33" s="40">
        <f t="shared" si="8"/>
        <v>8.0878130790223001E-3</v>
      </c>
      <c r="I33" s="40">
        <f t="shared" si="9"/>
        <v>5.2820859445599548E-2</v>
      </c>
      <c r="J33" s="40">
        <f t="shared" si="10"/>
        <v>4.0395706931894697E-2</v>
      </c>
      <c r="K33" s="40">
        <f t="shared" si="11"/>
        <v>0</v>
      </c>
    </row>
    <row r="34" spans="1:11" x14ac:dyDescent="0.2">
      <c r="A34" s="39" t="s">
        <v>309</v>
      </c>
      <c r="B34" s="40">
        <f t="shared" si="2"/>
        <v>6.6409519691764413E-3</v>
      </c>
      <c r="C34" s="40">
        <f t="shared" si="3"/>
        <v>3.5025261663290307E-2</v>
      </c>
      <c r="D34" s="40">
        <f t="shared" si="4"/>
        <v>1.7672291777000027E-2</v>
      </c>
      <c r="E34" s="40">
        <f t="shared" si="5"/>
        <v>5.105441304509223E-3</v>
      </c>
      <c r="F34" s="40">
        <f t="shared" si="6"/>
        <v>4.4302209255759915E-2</v>
      </c>
      <c r="G34" s="40">
        <f t="shared" si="7"/>
        <v>1.6967429130040155E-2</v>
      </c>
      <c r="H34" s="40">
        <f t="shared" si="8"/>
        <v>7.3789269921326964E-3</v>
      </c>
      <c r="I34" s="40">
        <f t="shared" si="9"/>
        <v>1.3880827657818496E-2</v>
      </c>
      <c r="J34" s="40">
        <f t="shared" si="10"/>
        <v>1.0615613829889846E-2</v>
      </c>
      <c r="K34" s="40">
        <f t="shared" si="11"/>
        <v>0.18199627055526915</v>
      </c>
    </row>
    <row r="35" spans="1:11" x14ac:dyDescent="0.2">
      <c r="A35" s="31" t="s">
        <v>310</v>
      </c>
      <c r="B35" s="41">
        <f t="shared" si="2"/>
        <v>0.35206949357949013</v>
      </c>
      <c r="C35" s="41">
        <f t="shared" si="3"/>
        <v>0.28315949248163519</v>
      </c>
      <c r="D35" s="41">
        <f t="shared" si="4"/>
        <v>0.14803444890771519</v>
      </c>
      <c r="E35" s="41">
        <f t="shared" si="5"/>
        <v>7.2147735939472074E-2</v>
      </c>
      <c r="F35" s="41">
        <f t="shared" si="6"/>
        <v>0.51408082687590317</v>
      </c>
      <c r="G35" s="41">
        <f t="shared" si="7"/>
        <v>0.1702396737098604</v>
      </c>
      <c r="H35" s="41">
        <f t="shared" si="8"/>
        <v>0.21823627957638506</v>
      </c>
      <c r="I35" s="41">
        <f t="shared" si="9"/>
        <v>0.23785121457242006</v>
      </c>
      <c r="J35" s="41">
        <f t="shared" si="10"/>
        <v>0.18190101520703536</v>
      </c>
      <c r="K35" s="41">
        <f t="shared" si="11"/>
        <v>0.36243182164425553</v>
      </c>
    </row>
    <row r="36" spans="1:11" x14ac:dyDescent="0.2">
      <c r="A36" s="34" t="s">
        <v>3</v>
      </c>
      <c r="B36" s="41">
        <f t="shared" si="2"/>
        <v>1</v>
      </c>
      <c r="C36" s="41">
        <f t="shared" si="3"/>
        <v>1</v>
      </c>
      <c r="D36" s="41">
        <f t="shared" si="4"/>
        <v>1</v>
      </c>
      <c r="E36" s="41">
        <f t="shared" si="5"/>
        <v>1</v>
      </c>
      <c r="F36" s="41">
        <f t="shared" si="6"/>
        <v>1</v>
      </c>
      <c r="G36" s="41">
        <f t="shared" si="7"/>
        <v>1</v>
      </c>
      <c r="H36" s="41">
        <f t="shared" si="8"/>
        <v>1</v>
      </c>
      <c r="I36" s="41">
        <f t="shared" si="9"/>
        <v>1</v>
      </c>
      <c r="J36" s="41">
        <f t="shared" si="10"/>
        <v>1</v>
      </c>
      <c r="K36" s="41">
        <f t="shared" si="11"/>
        <v>1</v>
      </c>
    </row>
  </sheetData>
  <mergeCells count="3">
    <mergeCell ref="A1:K1"/>
    <mergeCell ref="A2:K2"/>
    <mergeCell ref="A22:K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8BD95-03F9-43D1-B56C-2225CB341383}">
  <dimension ref="A1:E36"/>
  <sheetViews>
    <sheetView workbookViewId="0">
      <selection activeCell="B31" sqref="B31"/>
    </sheetView>
  </sheetViews>
  <sheetFormatPr baseColWidth="10" defaultRowHeight="12.75" x14ac:dyDescent="0.2"/>
  <cols>
    <col min="1" max="1" width="24.7109375" style="4" bestFit="1" customWidth="1"/>
    <col min="2" max="2" width="11.42578125" style="4"/>
    <col min="3" max="3" width="10.140625" style="4" bestFit="1" customWidth="1"/>
    <col min="4" max="16384" width="11.42578125" style="4"/>
  </cols>
  <sheetData>
    <row r="1" spans="1:5" ht="15" x14ac:dyDescent="0.2">
      <c r="A1" s="134" t="s">
        <v>510</v>
      </c>
      <c r="B1" s="134"/>
      <c r="C1" s="134"/>
      <c r="D1" s="134"/>
      <c r="E1" s="134"/>
    </row>
    <row r="2" spans="1:5" ht="15" x14ac:dyDescent="0.2">
      <c r="A2" s="135" t="s">
        <v>262</v>
      </c>
      <c r="B2" s="135"/>
      <c r="C2" s="135"/>
      <c r="D2" s="135"/>
      <c r="E2" s="135"/>
    </row>
    <row r="3" spans="1:5" x14ac:dyDescent="0.2">
      <c r="A3" s="149" t="s">
        <v>289</v>
      </c>
      <c r="B3" s="149" t="s">
        <v>145</v>
      </c>
      <c r="C3" s="149" t="s">
        <v>148</v>
      </c>
    </row>
    <row r="4" spans="1:5" x14ac:dyDescent="0.2">
      <c r="A4" s="37" t="s">
        <v>259</v>
      </c>
      <c r="B4" s="37" t="s">
        <v>144</v>
      </c>
      <c r="C4" s="37" t="s">
        <v>150</v>
      </c>
    </row>
    <row r="5" spans="1:5" x14ac:dyDescent="0.2">
      <c r="A5" s="9" t="s">
        <v>251</v>
      </c>
      <c r="B5" s="10">
        <v>385000</v>
      </c>
      <c r="C5" s="10">
        <v>344377</v>
      </c>
    </row>
    <row r="6" spans="1:5" x14ac:dyDescent="0.2">
      <c r="A6" s="9" t="s">
        <v>241</v>
      </c>
      <c r="B6" s="10">
        <v>230000</v>
      </c>
      <c r="C6" s="10">
        <v>245748</v>
      </c>
    </row>
    <row r="7" spans="1:5" x14ac:dyDescent="0.2">
      <c r="A7" s="9" t="s">
        <v>242</v>
      </c>
      <c r="B7" s="10">
        <v>150000</v>
      </c>
      <c r="C7" s="10">
        <v>93366</v>
      </c>
    </row>
    <row r="8" spans="1:5" x14ac:dyDescent="0.2">
      <c r="A8" s="9" t="s">
        <v>243</v>
      </c>
      <c r="B8" s="10">
        <v>1080000</v>
      </c>
      <c r="C8" s="10">
        <v>572646</v>
      </c>
    </row>
    <row r="9" spans="1:5" x14ac:dyDescent="0.2">
      <c r="A9" s="9" t="s">
        <v>244</v>
      </c>
      <c r="B9" s="10">
        <v>40000</v>
      </c>
      <c r="C9" s="10">
        <v>0</v>
      </c>
    </row>
    <row r="10" spans="1:5" x14ac:dyDescent="0.2">
      <c r="A10" s="9" t="s">
        <v>245</v>
      </c>
      <c r="B10" s="10">
        <v>3050000</v>
      </c>
      <c r="C10" s="10">
        <v>1484747</v>
      </c>
    </row>
    <row r="11" spans="1:5" x14ac:dyDescent="0.2">
      <c r="A11" s="9" t="s">
        <v>246</v>
      </c>
      <c r="B11" s="10">
        <v>0</v>
      </c>
      <c r="C11" s="10">
        <v>206043</v>
      </c>
    </row>
    <row r="12" spans="1:5" x14ac:dyDescent="0.2">
      <c r="A12" s="9" t="s">
        <v>247</v>
      </c>
      <c r="B12" s="10">
        <v>200000</v>
      </c>
      <c r="C12" s="10">
        <v>0</v>
      </c>
    </row>
    <row r="13" spans="1:5" x14ac:dyDescent="0.2">
      <c r="A13" s="38" t="s">
        <v>254</v>
      </c>
      <c r="B13" s="38">
        <f>SUM(B5:B12)</f>
        <v>5135000</v>
      </c>
      <c r="C13" s="37">
        <f>SUM(C5:C12)</f>
        <v>2946927</v>
      </c>
    </row>
    <row r="14" spans="1:5" x14ac:dyDescent="0.2">
      <c r="A14" s="9" t="s">
        <v>248</v>
      </c>
      <c r="B14" s="10">
        <v>165000</v>
      </c>
      <c r="C14" s="10">
        <v>266539</v>
      </c>
    </row>
    <row r="15" spans="1:5" x14ac:dyDescent="0.2">
      <c r="A15" s="9" t="s">
        <v>249</v>
      </c>
      <c r="B15" s="10">
        <v>0</v>
      </c>
      <c r="C15" s="10">
        <v>0</v>
      </c>
    </row>
    <row r="16" spans="1:5" x14ac:dyDescent="0.2">
      <c r="A16" s="9" t="s">
        <v>250</v>
      </c>
      <c r="B16" s="10">
        <v>39000</v>
      </c>
      <c r="C16" s="10">
        <v>30279</v>
      </c>
    </row>
    <row r="17" spans="1:4" x14ac:dyDescent="0.2">
      <c r="A17" s="38" t="s">
        <v>255</v>
      </c>
      <c r="B17" s="37">
        <f>SUM(B14:B16)</f>
        <v>204000</v>
      </c>
      <c r="C17" s="37">
        <f>SUM(C14:C16)</f>
        <v>296818</v>
      </c>
    </row>
    <row r="18" spans="1:4" x14ac:dyDescent="0.2">
      <c r="A18" s="38" t="s">
        <v>3</v>
      </c>
      <c r="B18" s="37">
        <f>+B17+B13</f>
        <v>5339000</v>
      </c>
      <c r="C18" s="37">
        <f>+C17+C13</f>
        <v>3243745</v>
      </c>
    </row>
    <row r="19" spans="1:4" x14ac:dyDescent="0.2">
      <c r="A19" s="9" t="s">
        <v>252</v>
      </c>
      <c r="B19" s="10">
        <v>7</v>
      </c>
      <c r="C19" s="10">
        <v>615</v>
      </c>
    </row>
    <row r="20" spans="1:4" x14ac:dyDescent="0.2">
      <c r="A20" s="9" t="s">
        <v>253</v>
      </c>
      <c r="B20" s="10">
        <v>1</v>
      </c>
      <c r="C20" s="10">
        <v>2</v>
      </c>
    </row>
    <row r="21" spans="1:4" x14ac:dyDescent="0.2">
      <c r="D21" s="151"/>
    </row>
    <row r="22" spans="1:4" x14ac:dyDescent="0.2">
      <c r="A22" s="144" t="s">
        <v>292</v>
      </c>
      <c r="B22" s="144"/>
      <c r="C22" s="144"/>
      <c r="D22" s="35"/>
    </row>
    <row r="23" spans="1:4" x14ac:dyDescent="0.2">
      <c r="A23" s="39" t="s">
        <v>298</v>
      </c>
      <c r="B23" s="40">
        <f>+B5/$B$18</f>
        <v>7.2110882187675598E-2</v>
      </c>
      <c r="C23" s="40">
        <f t="shared" ref="C23:C36" si="0">+C5/$C$18</f>
        <v>0.10616648349361618</v>
      </c>
      <c r="D23" s="151"/>
    </row>
    <row r="24" spans="1:4" x14ac:dyDescent="0.2">
      <c r="A24" s="39" t="s">
        <v>299</v>
      </c>
      <c r="B24" s="40">
        <f t="shared" ref="B23:B36" si="1">+B6/$B$18</f>
        <v>4.3079228319910096E-2</v>
      </c>
      <c r="C24" s="40">
        <f t="shared" si="0"/>
        <v>7.5760579207058504E-2</v>
      </c>
      <c r="D24" s="151"/>
    </row>
    <row r="25" spans="1:4" x14ac:dyDescent="0.2">
      <c r="A25" s="39" t="s">
        <v>300</v>
      </c>
      <c r="B25" s="40">
        <f t="shared" si="1"/>
        <v>2.8095148904289192E-2</v>
      </c>
      <c r="C25" s="40">
        <f t="shared" si="0"/>
        <v>2.8783396968627313E-2</v>
      </c>
      <c r="D25" s="151"/>
    </row>
    <row r="26" spans="1:4" x14ac:dyDescent="0.2">
      <c r="A26" s="39" t="s">
        <v>301</v>
      </c>
      <c r="B26" s="40">
        <f t="shared" si="1"/>
        <v>0.20228507211088217</v>
      </c>
      <c r="C26" s="40">
        <f t="shared" si="0"/>
        <v>0.17653853801701427</v>
      </c>
      <c r="D26" s="151"/>
    </row>
    <row r="27" spans="1:4" x14ac:dyDescent="0.2">
      <c r="A27" s="29" t="s">
        <v>302</v>
      </c>
      <c r="B27" s="40">
        <f t="shared" si="1"/>
        <v>7.4920397078104516E-3</v>
      </c>
      <c r="C27" s="40">
        <f t="shared" si="0"/>
        <v>0</v>
      </c>
    </row>
    <row r="28" spans="1:4" x14ac:dyDescent="0.2">
      <c r="A28" s="29" t="s">
        <v>303</v>
      </c>
      <c r="B28" s="40">
        <f t="shared" si="1"/>
        <v>0.57126802772054697</v>
      </c>
      <c r="C28" s="40">
        <f t="shared" si="0"/>
        <v>0.4577261776126052</v>
      </c>
    </row>
    <row r="29" spans="1:4" x14ac:dyDescent="0.2">
      <c r="A29" s="29" t="s">
        <v>304</v>
      </c>
      <c r="B29" s="40">
        <f t="shared" si="1"/>
        <v>0</v>
      </c>
      <c r="C29" s="40">
        <f t="shared" si="0"/>
        <v>6.3520097911518941E-2</v>
      </c>
    </row>
    <row r="30" spans="1:4" x14ac:dyDescent="0.2">
      <c r="A30" s="30" t="s">
        <v>305</v>
      </c>
      <c r="B30" s="150">
        <f t="shared" si="1"/>
        <v>3.7460198539052254E-2</v>
      </c>
      <c r="C30" s="150">
        <f t="shared" si="0"/>
        <v>0</v>
      </c>
    </row>
    <row r="31" spans="1:4" x14ac:dyDescent="0.2">
      <c r="A31" s="31" t="s">
        <v>306</v>
      </c>
      <c r="B31" s="41">
        <f t="shared" si="1"/>
        <v>0.96179059749016671</v>
      </c>
      <c r="C31" s="41">
        <f t="shared" si="0"/>
        <v>0.90849527321044043</v>
      </c>
    </row>
    <row r="32" spans="1:4" x14ac:dyDescent="0.2">
      <c r="A32" s="33" t="s">
        <v>307</v>
      </c>
      <c r="B32" s="28">
        <f t="shared" si="1"/>
        <v>3.0904663794718113E-2</v>
      </c>
      <c r="C32" s="28">
        <f t="shared" si="0"/>
        <v>8.2170145927007207E-2</v>
      </c>
    </row>
    <row r="33" spans="1:3" x14ac:dyDescent="0.2">
      <c r="A33" s="29" t="s">
        <v>308</v>
      </c>
      <c r="B33" s="40">
        <f t="shared" si="1"/>
        <v>0</v>
      </c>
      <c r="C33" s="40">
        <f t="shared" si="0"/>
        <v>0</v>
      </c>
    </row>
    <row r="34" spans="1:3" x14ac:dyDescent="0.2">
      <c r="A34" s="30" t="s">
        <v>309</v>
      </c>
      <c r="B34" s="150">
        <f t="shared" si="1"/>
        <v>7.30473871511519E-3</v>
      </c>
      <c r="C34" s="150">
        <f t="shared" si="0"/>
        <v>9.3345808625523892E-3</v>
      </c>
    </row>
    <row r="35" spans="1:3" x14ac:dyDescent="0.2">
      <c r="A35" s="31" t="s">
        <v>310</v>
      </c>
      <c r="B35" s="41">
        <f t="shared" si="1"/>
        <v>3.8209402509833304E-2</v>
      </c>
      <c r="C35" s="41">
        <f t="shared" si="0"/>
        <v>9.1504726789559593E-2</v>
      </c>
    </row>
    <row r="36" spans="1:3" x14ac:dyDescent="0.2">
      <c r="A36" s="34" t="s">
        <v>3</v>
      </c>
      <c r="B36" s="41">
        <f t="shared" si="1"/>
        <v>1</v>
      </c>
      <c r="C36" s="41">
        <f t="shared" si="0"/>
        <v>1</v>
      </c>
    </row>
  </sheetData>
  <mergeCells count="3">
    <mergeCell ref="A22:C2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16D0-C991-4099-8E3B-2839CBA531F0}">
  <dimension ref="A1:N259"/>
  <sheetViews>
    <sheetView workbookViewId="0">
      <selection activeCell="C78" sqref="C78"/>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110" t="s">
        <v>502</v>
      </c>
      <c r="B1" s="110"/>
      <c r="C1" s="110"/>
      <c r="D1" s="110"/>
    </row>
    <row r="2" spans="1:4" x14ac:dyDescent="0.2">
      <c r="A2" s="50" t="s">
        <v>2</v>
      </c>
      <c r="B2" s="50" t="s">
        <v>341</v>
      </c>
      <c r="C2" s="50" t="s">
        <v>1</v>
      </c>
      <c r="D2" s="50" t="s">
        <v>0</v>
      </c>
    </row>
    <row r="3" spans="1:4" x14ac:dyDescent="0.2">
      <c r="A3" s="51" t="s">
        <v>342</v>
      </c>
      <c r="B3" s="51" t="s">
        <v>71</v>
      </c>
      <c r="C3" s="51" t="s">
        <v>343</v>
      </c>
      <c r="D3" s="51" t="s">
        <v>344</v>
      </c>
    </row>
    <row r="4" spans="1:4" x14ac:dyDescent="0.2">
      <c r="A4" s="51" t="s">
        <v>345</v>
      </c>
      <c r="B4" s="51" t="s">
        <v>71</v>
      </c>
      <c r="C4" s="51" t="s">
        <v>346</v>
      </c>
      <c r="D4" s="51" t="s">
        <v>347</v>
      </c>
    </row>
    <row r="5" spans="1:4" x14ac:dyDescent="0.2">
      <c r="A5" s="51" t="s">
        <v>345</v>
      </c>
      <c r="B5" s="51" t="s">
        <v>71</v>
      </c>
      <c r="C5" s="51" t="s">
        <v>343</v>
      </c>
      <c r="D5" s="51" t="s">
        <v>344</v>
      </c>
    </row>
    <row r="6" spans="1:4" x14ac:dyDescent="0.2">
      <c r="A6" s="51" t="s">
        <v>348</v>
      </c>
      <c r="B6" s="51" t="s">
        <v>167</v>
      </c>
      <c r="C6" s="51" t="s">
        <v>173</v>
      </c>
      <c r="D6" s="51" t="s">
        <v>172</v>
      </c>
    </row>
    <row r="7" spans="1:4" x14ac:dyDescent="0.2">
      <c r="A7" s="51" t="s">
        <v>154</v>
      </c>
      <c r="B7" s="51" t="s">
        <v>153</v>
      </c>
      <c r="C7" s="51" t="s">
        <v>152</v>
      </c>
      <c r="D7" s="51" t="s">
        <v>151</v>
      </c>
    </row>
    <row r="8" spans="1:4" x14ac:dyDescent="0.2">
      <c r="A8" s="51" t="s">
        <v>154</v>
      </c>
      <c r="B8" s="51" t="s">
        <v>167</v>
      </c>
      <c r="C8" s="51" t="s">
        <v>166</v>
      </c>
      <c r="D8" s="51" t="s">
        <v>165</v>
      </c>
    </row>
    <row r="9" spans="1:4" x14ac:dyDescent="0.2">
      <c r="A9" s="51" t="s">
        <v>154</v>
      </c>
      <c r="B9" s="51" t="s">
        <v>167</v>
      </c>
      <c r="C9" s="51" t="s">
        <v>173</v>
      </c>
      <c r="D9" s="51" t="s">
        <v>172</v>
      </c>
    </row>
    <row r="10" spans="1:4" x14ac:dyDescent="0.2">
      <c r="A10" s="51" t="s">
        <v>154</v>
      </c>
      <c r="B10" s="51" t="s">
        <v>153</v>
      </c>
      <c r="C10" s="51" t="s">
        <v>349</v>
      </c>
      <c r="D10" s="51" t="s">
        <v>350</v>
      </c>
    </row>
    <row r="11" spans="1:4" x14ac:dyDescent="0.2">
      <c r="A11" s="51" t="s">
        <v>154</v>
      </c>
      <c r="B11" s="51" t="s">
        <v>153</v>
      </c>
      <c r="C11" s="51" t="s">
        <v>351</v>
      </c>
      <c r="D11" s="51" t="s">
        <v>203</v>
      </c>
    </row>
    <row r="12" spans="1:4" x14ac:dyDescent="0.2">
      <c r="A12" s="51" t="s">
        <v>154</v>
      </c>
      <c r="B12" s="51" t="s">
        <v>153</v>
      </c>
      <c r="C12" s="51" t="s">
        <v>352</v>
      </c>
      <c r="D12" s="51" t="s">
        <v>353</v>
      </c>
    </row>
    <row r="13" spans="1:4" x14ac:dyDescent="0.2">
      <c r="A13" s="51" t="s">
        <v>154</v>
      </c>
      <c r="B13" s="51" t="s">
        <v>153</v>
      </c>
      <c r="C13" s="51" t="s">
        <v>220</v>
      </c>
      <c r="D13" s="51" t="s">
        <v>219</v>
      </c>
    </row>
    <row r="14" spans="1:4" x14ac:dyDescent="0.2">
      <c r="A14" s="51" t="s">
        <v>154</v>
      </c>
      <c r="B14" s="51" t="s">
        <v>153</v>
      </c>
      <c r="C14" s="51" t="s">
        <v>354</v>
      </c>
      <c r="D14" s="51" t="s">
        <v>225</v>
      </c>
    </row>
    <row r="15" spans="1:4" x14ac:dyDescent="0.2">
      <c r="A15" s="51" t="s">
        <v>160</v>
      </c>
      <c r="B15" s="51" t="s">
        <v>167</v>
      </c>
      <c r="C15" s="51" t="s">
        <v>166</v>
      </c>
      <c r="D15" s="51" t="s">
        <v>165</v>
      </c>
    </row>
    <row r="16" spans="1:4" x14ac:dyDescent="0.2">
      <c r="A16" s="51" t="s">
        <v>160</v>
      </c>
      <c r="B16" s="51" t="s">
        <v>167</v>
      </c>
      <c r="C16" s="51" t="s">
        <v>173</v>
      </c>
      <c r="D16" s="51" t="s">
        <v>172</v>
      </c>
    </row>
    <row r="17" spans="1:14" x14ac:dyDescent="0.2">
      <c r="A17" s="51" t="s">
        <v>160</v>
      </c>
      <c r="B17" s="51" t="s">
        <v>153</v>
      </c>
      <c r="C17" s="51" t="s">
        <v>349</v>
      </c>
      <c r="D17" s="51" t="s">
        <v>350</v>
      </c>
    </row>
    <row r="18" spans="1:14" x14ac:dyDescent="0.2">
      <c r="A18" s="51" t="s">
        <v>160</v>
      </c>
      <c r="B18" s="51" t="s">
        <v>153</v>
      </c>
      <c r="C18" s="51" t="s">
        <v>355</v>
      </c>
      <c r="D18" s="51" t="s">
        <v>356</v>
      </c>
    </row>
    <row r="19" spans="1:14" x14ac:dyDescent="0.2">
      <c r="A19" s="51" t="s">
        <v>160</v>
      </c>
      <c r="B19" s="51" t="s">
        <v>153</v>
      </c>
      <c r="C19" s="51" t="s">
        <v>201</v>
      </c>
      <c r="D19" s="51" t="s">
        <v>200</v>
      </c>
    </row>
    <row r="20" spans="1:14" x14ac:dyDescent="0.2">
      <c r="A20" s="51" t="s">
        <v>160</v>
      </c>
      <c r="B20" s="51" t="s">
        <v>153</v>
      </c>
      <c r="C20" s="51" t="s">
        <v>351</v>
      </c>
      <c r="D20" s="51" t="s">
        <v>203</v>
      </c>
    </row>
    <row r="21" spans="1:14" x14ac:dyDescent="0.2">
      <c r="A21" s="51" t="s">
        <v>160</v>
      </c>
      <c r="B21" s="51" t="s">
        <v>153</v>
      </c>
      <c r="C21" s="51" t="s">
        <v>210</v>
      </c>
      <c r="D21" s="51" t="s">
        <v>209</v>
      </c>
    </row>
    <row r="22" spans="1:14" x14ac:dyDescent="0.2">
      <c r="A22" s="51" t="s">
        <v>160</v>
      </c>
      <c r="B22" s="51" t="s">
        <v>153</v>
      </c>
      <c r="C22" s="51" t="s">
        <v>357</v>
      </c>
      <c r="D22" s="51" t="s">
        <v>358</v>
      </c>
    </row>
    <row r="23" spans="1:14" x14ac:dyDescent="0.2">
      <c r="A23" s="51" t="s">
        <v>160</v>
      </c>
      <c r="B23" s="51" t="s">
        <v>153</v>
      </c>
      <c r="C23" s="51" t="s">
        <v>220</v>
      </c>
      <c r="D23" s="51" t="s">
        <v>219</v>
      </c>
    </row>
    <row r="24" spans="1:14" x14ac:dyDescent="0.2">
      <c r="A24" s="51" t="s">
        <v>160</v>
      </c>
      <c r="B24" s="51" t="s">
        <v>153</v>
      </c>
      <c r="C24" s="51" t="s">
        <v>222</v>
      </c>
      <c r="D24" s="51" t="s">
        <v>221</v>
      </c>
      <c r="H24" s="3"/>
      <c r="I24" s="3"/>
      <c r="J24" s="3"/>
      <c r="K24" s="3"/>
      <c r="L24" s="3"/>
      <c r="M24" s="3"/>
      <c r="N24" s="3"/>
    </row>
    <row r="25" spans="1:14" x14ac:dyDescent="0.2">
      <c r="A25" s="51" t="s">
        <v>160</v>
      </c>
      <c r="B25" s="51" t="s">
        <v>153</v>
      </c>
      <c r="C25" s="51" t="s">
        <v>354</v>
      </c>
      <c r="D25" s="51" t="s">
        <v>225</v>
      </c>
    </row>
    <row r="26" spans="1:14" x14ac:dyDescent="0.2">
      <c r="A26" s="51" t="s">
        <v>160</v>
      </c>
      <c r="B26" s="51" t="s">
        <v>167</v>
      </c>
      <c r="C26" s="51" t="s">
        <v>235</v>
      </c>
      <c r="D26" s="51" t="s">
        <v>234</v>
      </c>
    </row>
    <row r="27" spans="1:14" x14ac:dyDescent="0.2">
      <c r="A27" s="51" t="s">
        <v>158</v>
      </c>
      <c r="B27" s="51" t="s">
        <v>167</v>
      </c>
      <c r="C27" s="51" t="s">
        <v>173</v>
      </c>
      <c r="D27" s="51" t="s">
        <v>172</v>
      </c>
    </row>
    <row r="28" spans="1:14" x14ac:dyDescent="0.2">
      <c r="A28" s="51" t="s">
        <v>158</v>
      </c>
      <c r="B28" s="51" t="s">
        <v>153</v>
      </c>
      <c r="C28" s="51" t="s">
        <v>220</v>
      </c>
      <c r="D28" s="51" t="s">
        <v>219</v>
      </c>
    </row>
    <row r="29" spans="1:14" x14ac:dyDescent="0.2">
      <c r="A29" s="51" t="s">
        <v>158</v>
      </c>
      <c r="B29" s="51" t="s">
        <v>153</v>
      </c>
      <c r="C29" s="51" t="s">
        <v>354</v>
      </c>
      <c r="D29" s="51" t="s">
        <v>225</v>
      </c>
    </row>
    <row r="30" spans="1:14" x14ac:dyDescent="0.2">
      <c r="A30" s="51" t="s">
        <v>202</v>
      </c>
      <c r="B30" s="51" t="s">
        <v>153</v>
      </c>
      <c r="C30" s="51" t="s">
        <v>169</v>
      </c>
      <c r="D30" s="51" t="s">
        <v>168</v>
      </c>
    </row>
    <row r="31" spans="1:14" x14ac:dyDescent="0.2">
      <c r="A31" s="51" t="s">
        <v>202</v>
      </c>
      <c r="B31" s="51" t="s">
        <v>153</v>
      </c>
      <c r="C31" s="51" t="s">
        <v>193</v>
      </c>
      <c r="D31" s="51" t="s">
        <v>192</v>
      </c>
    </row>
    <row r="32" spans="1:14" x14ac:dyDescent="0.2">
      <c r="A32" s="51" t="s">
        <v>202</v>
      </c>
      <c r="B32" s="51" t="s">
        <v>149</v>
      </c>
      <c r="C32" s="51" t="s">
        <v>224</v>
      </c>
      <c r="D32" s="51" t="s">
        <v>223</v>
      </c>
    </row>
    <row r="33" spans="1:4" x14ac:dyDescent="0.2">
      <c r="A33" s="51" t="s">
        <v>170</v>
      </c>
      <c r="B33" s="51" t="s">
        <v>167</v>
      </c>
      <c r="C33" s="51" t="s">
        <v>173</v>
      </c>
      <c r="D33" s="51" t="s">
        <v>172</v>
      </c>
    </row>
    <row r="34" spans="1:4" x14ac:dyDescent="0.2">
      <c r="A34" s="51" t="s">
        <v>170</v>
      </c>
      <c r="B34" s="51" t="s">
        <v>153</v>
      </c>
      <c r="C34" s="51" t="s">
        <v>193</v>
      </c>
      <c r="D34" s="51" t="s">
        <v>192</v>
      </c>
    </row>
    <row r="35" spans="1:4" x14ac:dyDescent="0.2">
      <c r="A35" s="51" t="s">
        <v>187</v>
      </c>
      <c r="B35" s="51" t="s">
        <v>153</v>
      </c>
      <c r="C35" s="51" t="s">
        <v>186</v>
      </c>
      <c r="D35" s="51" t="s">
        <v>185</v>
      </c>
    </row>
    <row r="36" spans="1:4" x14ac:dyDescent="0.2">
      <c r="A36" s="51" t="s">
        <v>187</v>
      </c>
      <c r="B36" s="51" t="s">
        <v>153</v>
      </c>
      <c r="C36" s="51" t="s">
        <v>193</v>
      </c>
      <c r="D36" s="51" t="s">
        <v>192</v>
      </c>
    </row>
    <row r="37" spans="1:4" x14ac:dyDescent="0.2">
      <c r="A37" s="51" t="s">
        <v>359</v>
      </c>
      <c r="B37" s="51" t="s">
        <v>6</v>
      </c>
      <c r="C37" s="51" t="s">
        <v>5</v>
      </c>
      <c r="D37" s="51" t="s">
        <v>4</v>
      </c>
    </row>
    <row r="38" spans="1:4" x14ac:dyDescent="0.2">
      <c r="A38" s="51" t="s">
        <v>359</v>
      </c>
      <c r="B38" s="51" t="s">
        <v>71</v>
      </c>
      <c r="C38" s="51" t="s">
        <v>360</v>
      </c>
      <c r="D38" s="51" t="s">
        <v>361</v>
      </c>
    </row>
    <row r="39" spans="1:4" x14ac:dyDescent="0.2">
      <c r="A39" s="51" t="s">
        <v>362</v>
      </c>
      <c r="B39" s="51" t="s">
        <v>71</v>
      </c>
      <c r="C39" s="51" t="s">
        <v>363</v>
      </c>
      <c r="D39" s="51" t="s">
        <v>364</v>
      </c>
    </row>
    <row r="40" spans="1:4" x14ac:dyDescent="0.2">
      <c r="A40" s="51" t="s">
        <v>145</v>
      </c>
      <c r="B40" s="51" t="s">
        <v>71</v>
      </c>
      <c r="C40" s="51" t="s">
        <v>365</v>
      </c>
      <c r="D40" s="51" t="s">
        <v>144</v>
      </c>
    </row>
    <row r="41" spans="1:4" x14ac:dyDescent="0.2">
      <c r="A41" s="51" t="s">
        <v>366</v>
      </c>
      <c r="B41" s="51" t="s">
        <v>153</v>
      </c>
      <c r="C41" s="51" t="s">
        <v>349</v>
      </c>
      <c r="D41" s="51" t="s">
        <v>350</v>
      </c>
    </row>
    <row r="42" spans="1:4" x14ac:dyDescent="0.2">
      <c r="A42" s="51" t="s">
        <v>366</v>
      </c>
      <c r="B42" s="51" t="s">
        <v>149</v>
      </c>
      <c r="C42" s="51" t="s">
        <v>367</v>
      </c>
      <c r="D42" s="51" t="s">
        <v>368</v>
      </c>
    </row>
    <row r="43" spans="1:4" x14ac:dyDescent="0.2">
      <c r="A43" s="51" t="s">
        <v>32</v>
      </c>
      <c r="B43" s="51" t="s">
        <v>6</v>
      </c>
      <c r="C43" s="51" t="s">
        <v>22</v>
      </c>
      <c r="D43" s="51" t="s">
        <v>21</v>
      </c>
    </row>
    <row r="44" spans="1:4" x14ac:dyDescent="0.2">
      <c r="A44" s="51" t="s">
        <v>32</v>
      </c>
      <c r="B44" s="51" t="s">
        <v>6</v>
      </c>
      <c r="C44" s="51" t="s">
        <v>31</v>
      </c>
      <c r="D44" s="51" t="s">
        <v>30</v>
      </c>
    </row>
    <row r="45" spans="1:4" x14ac:dyDescent="0.2">
      <c r="A45" s="51" t="s">
        <v>214</v>
      </c>
      <c r="B45" s="51" t="s">
        <v>146</v>
      </c>
      <c r="C45" s="51" t="s">
        <v>369</v>
      </c>
      <c r="D45" s="51" t="s">
        <v>188</v>
      </c>
    </row>
    <row r="46" spans="1:4" x14ac:dyDescent="0.2">
      <c r="A46" s="51" t="s">
        <v>214</v>
      </c>
      <c r="B46" s="51" t="s">
        <v>146</v>
      </c>
      <c r="C46" s="51" t="s">
        <v>212</v>
      </c>
      <c r="D46" s="51" t="s">
        <v>211</v>
      </c>
    </row>
    <row r="47" spans="1:4" x14ac:dyDescent="0.2">
      <c r="A47" s="51" t="s">
        <v>147</v>
      </c>
      <c r="B47" s="51" t="s">
        <v>167</v>
      </c>
      <c r="C47" s="51" t="s">
        <v>173</v>
      </c>
      <c r="D47" s="51" t="s">
        <v>172</v>
      </c>
    </row>
    <row r="48" spans="1:4" x14ac:dyDescent="0.2">
      <c r="A48" s="51" t="s">
        <v>147</v>
      </c>
      <c r="B48" s="51" t="s">
        <v>153</v>
      </c>
      <c r="C48" s="51" t="s">
        <v>220</v>
      </c>
      <c r="D48" s="51" t="s">
        <v>219</v>
      </c>
    </row>
    <row r="49" spans="1:4" x14ac:dyDescent="0.2">
      <c r="A49" s="51" t="s">
        <v>82</v>
      </c>
      <c r="B49" s="51" t="s">
        <v>71</v>
      </c>
      <c r="C49" s="51" t="s">
        <v>81</v>
      </c>
      <c r="D49" s="51" t="s">
        <v>80</v>
      </c>
    </row>
    <row r="50" spans="1:4" x14ac:dyDescent="0.2">
      <c r="A50" s="51" t="s">
        <v>82</v>
      </c>
      <c r="B50" s="51" t="s">
        <v>71</v>
      </c>
      <c r="C50" s="51" t="s">
        <v>370</v>
      </c>
      <c r="D50" s="51" t="s">
        <v>371</v>
      </c>
    </row>
    <row r="51" spans="1:4" x14ac:dyDescent="0.2">
      <c r="A51" s="51" t="s">
        <v>116</v>
      </c>
      <c r="B51" s="51" t="s">
        <v>71</v>
      </c>
      <c r="C51" s="51" t="s">
        <v>372</v>
      </c>
      <c r="D51" s="51" t="s">
        <v>114</v>
      </c>
    </row>
    <row r="52" spans="1:4" x14ac:dyDescent="0.2">
      <c r="A52" s="51" t="s">
        <v>112</v>
      </c>
      <c r="B52" s="51" t="s">
        <v>53</v>
      </c>
      <c r="C52" s="51" t="s">
        <v>56</v>
      </c>
      <c r="D52" s="51" t="s">
        <v>55</v>
      </c>
    </row>
    <row r="53" spans="1:4" x14ac:dyDescent="0.2">
      <c r="A53" s="51" t="s">
        <v>112</v>
      </c>
      <c r="B53" s="51" t="s">
        <v>109</v>
      </c>
      <c r="C53" s="51" t="s">
        <v>108</v>
      </c>
      <c r="D53" s="51" t="s">
        <v>107</v>
      </c>
    </row>
    <row r="54" spans="1:4" x14ac:dyDescent="0.2">
      <c r="A54" s="51" t="s">
        <v>112</v>
      </c>
      <c r="B54" s="51" t="s">
        <v>146</v>
      </c>
      <c r="C54" s="51" t="s">
        <v>373</v>
      </c>
      <c r="D54" s="51" t="s">
        <v>374</v>
      </c>
    </row>
    <row r="55" spans="1:4" x14ac:dyDescent="0.2">
      <c r="A55" s="51" t="s">
        <v>112</v>
      </c>
      <c r="B55" s="51" t="s">
        <v>71</v>
      </c>
      <c r="C55" s="51" t="s">
        <v>370</v>
      </c>
      <c r="D55" s="51" t="s">
        <v>371</v>
      </c>
    </row>
    <row r="56" spans="1:4" x14ac:dyDescent="0.2">
      <c r="A56" s="51" t="s">
        <v>112</v>
      </c>
      <c r="B56" s="51" t="s">
        <v>53</v>
      </c>
      <c r="C56" s="51" t="s">
        <v>132</v>
      </c>
      <c r="D56" s="51" t="s">
        <v>131</v>
      </c>
    </row>
    <row r="57" spans="1:4" x14ac:dyDescent="0.2">
      <c r="A57" s="51" t="s">
        <v>112</v>
      </c>
      <c r="B57" s="51" t="s">
        <v>71</v>
      </c>
      <c r="C57" s="51" t="s">
        <v>343</v>
      </c>
      <c r="D57" s="51" t="s">
        <v>344</v>
      </c>
    </row>
    <row r="58" spans="1:4" x14ac:dyDescent="0.2">
      <c r="A58" s="51" t="s">
        <v>375</v>
      </c>
      <c r="B58" s="51" t="s">
        <v>71</v>
      </c>
      <c r="C58" s="51" t="s">
        <v>87</v>
      </c>
      <c r="D58" s="51" t="s">
        <v>86</v>
      </c>
    </row>
    <row r="59" spans="1:4" x14ac:dyDescent="0.2">
      <c r="A59" s="51" t="s">
        <v>375</v>
      </c>
      <c r="B59" s="51" t="s">
        <v>71</v>
      </c>
      <c r="C59" s="51" t="s">
        <v>376</v>
      </c>
      <c r="D59" s="51" t="s">
        <v>88</v>
      </c>
    </row>
    <row r="60" spans="1:4" x14ac:dyDescent="0.2">
      <c r="A60" s="51" t="s">
        <v>375</v>
      </c>
      <c r="B60" s="51" t="s">
        <v>71</v>
      </c>
      <c r="C60" s="51" t="s">
        <v>377</v>
      </c>
      <c r="D60" s="51" t="s">
        <v>103</v>
      </c>
    </row>
    <row r="61" spans="1:4" x14ac:dyDescent="0.2">
      <c r="A61" s="51" t="s">
        <v>375</v>
      </c>
      <c r="B61" s="51" t="s">
        <v>71</v>
      </c>
      <c r="C61" s="51" t="s">
        <v>370</v>
      </c>
      <c r="D61" s="51" t="s">
        <v>371</v>
      </c>
    </row>
    <row r="62" spans="1:4" x14ac:dyDescent="0.2">
      <c r="A62" s="51" t="s">
        <v>375</v>
      </c>
      <c r="B62" s="51" t="s">
        <v>71</v>
      </c>
      <c r="C62" s="51" t="s">
        <v>346</v>
      </c>
      <c r="D62" s="51" t="s">
        <v>347</v>
      </c>
    </row>
    <row r="63" spans="1:4" x14ac:dyDescent="0.2">
      <c r="A63" s="51" t="s">
        <v>375</v>
      </c>
      <c r="B63" s="51" t="s">
        <v>71</v>
      </c>
      <c r="C63" s="51" t="s">
        <v>130</v>
      </c>
      <c r="D63" s="51" t="s">
        <v>129</v>
      </c>
    </row>
    <row r="64" spans="1:4" x14ac:dyDescent="0.2">
      <c r="A64" s="51" t="s">
        <v>375</v>
      </c>
      <c r="B64" s="51" t="s">
        <v>71</v>
      </c>
      <c r="C64" s="51" t="s">
        <v>139</v>
      </c>
      <c r="D64" s="51" t="s">
        <v>138</v>
      </c>
    </row>
    <row r="65" spans="1:4" x14ac:dyDescent="0.2">
      <c r="A65" s="51" t="s">
        <v>375</v>
      </c>
      <c r="B65" s="51" t="s">
        <v>71</v>
      </c>
      <c r="C65" s="51" t="s">
        <v>343</v>
      </c>
      <c r="D65" s="51" t="s">
        <v>344</v>
      </c>
    </row>
    <row r="66" spans="1:4" x14ac:dyDescent="0.2">
      <c r="A66" s="51" t="s">
        <v>76</v>
      </c>
      <c r="B66" s="51" t="s">
        <v>71</v>
      </c>
      <c r="C66" s="51" t="s">
        <v>74</v>
      </c>
      <c r="D66" s="51" t="s">
        <v>73</v>
      </c>
    </row>
    <row r="67" spans="1:4" x14ac:dyDescent="0.2">
      <c r="A67" s="51" t="s">
        <v>76</v>
      </c>
      <c r="B67" s="51" t="s">
        <v>71</v>
      </c>
      <c r="C67" s="51" t="s">
        <v>378</v>
      </c>
      <c r="D67" s="51" t="s">
        <v>379</v>
      </c>
    </row>
    <row r="68" spans="1:4" x14ac:dyDescent="0.2">
      <c r="A68" s="51" t="s">
        <v>76</v>
      </c>
      <c r="B68" s="51" t="s">
        <v>109</v>
      </c>
      <c r="C68" s="51" t="s">
        <v>108</v>
      </c>
      <c r="D68" s="51" t="s">
        <v>107</v>
      </c>
    </row>
    <row r="69" spans="1:4" x14ac:dyDescent="0.2">
      <c r="A69" s="51" t="s">
        <v>380</v>
      </c>
      <c r="B69" s="51" t="s">
        <v>71</v>
      </c>
      <c r="C69" s="51" t="s">
        <v>381</v>
      </c>
      <c r="D69" s="51" t="s">
        <v>382</v>
      </c>
    </row>
    <row r="70" spans="1:4" x14ac:dyDescent="0.2">
      <c r="A70" s="51" t="s">
        <v>383</v>
      </c>
      <c r="B70" s="51" t="s">
        <v>71</v>
      </c>
      <c r="C70" s="51" t="s">
        <v>372</v>
      </c>
      <c r="D70" s="51" t="s">
        <v>114</v>
      </c>
    </row>
    <row r="71" spans="1:4" x14ac:dyDescent="0.2">
      <c r="A71" s="51" t="s">
        <v>383</v>
      </c>
      <c r="B71" s="51" t="s">
        <v>71</v>
      </c>
      <c r="C71" s="51" t="s">
        <v>346</v>
      </c>
      <c r="D71" s="51" t="s">
        <v>347</v>
      </c>
    </row>
    <row r="72" spans="1:4" x14ac:dyDescent="0.2">
      <c r="A72" s="51" t="s">
        <v>383</v>
      </c>
      <c r="B72" s="51" t="s">
        <v>71</v>
      </c>
      <c r="C72" s="51" t="s">
        <v>343</v>
      </c>
      <c r="D72" s="51" t="s">
        <v>344</v>
      </c>
    </row>
    <row r="73" spans="1:4" x14ac:dyDescent="0.2">
      <c r="A73" s="51" t="s">
        <v>384</v>
      </c>
      <c r="B73" s="51" t="s">
        <v>71</v>
      </c>
      <c r="C73" s="51" t="s">
        <v>370</v>
      </c>
      <c r="D73" s="51" t="s">
        <v>371</v>
      </c>
    </row>
    <row r="74" spans="1:4" x14ac:dyDescent="0.2">
      <c r="A74" s="51" t="s">
        <v>196</v>
      </c>
      <c r="B74" s="51" t="s">
        <v>149</v>
      </c>
      <c r="C74" s="51" t="s">
        <v>162</v>
      </c>
      <c r="D74" s="51" t="s">
        <v>161</v>
      </c>
    </row>
    <row r="75" spans="1:4" x14ac:dyDescent="0.2">
      <c r="A75" s="51" t="s">
        <v>196</v>
      </c>
      <c r="B75" s="51" t="s">
        <v>153</v>
      </c>
      <c r="C75" s="51" t="s">
        <v>349</v>
      </c>
      <c r="D75" s="51" t="s">
        <v>350</v>
      </c>
    </row>
    <row r="76" spans="1:4" x14ac:dyDescent="0.2">
      <c r="A76" s="51" t="s">
        <v>196</v>
      </c>
      <c r="B76" s="51" t="s">
        <v>149</v>
      </c>
      <c r="C76" s="51" t="s">
        <v>195</v>
      </c>
      <c r="D76" s="51" t="s">
        <v>194</v>
      </c>
    </row>
    <row r="77" spans="1:4" x14ac:dyDescent="0.2">
      <c r="A77" s="51" t="s">
        <v>233</v>
      </c>
      <c r="B77" s="51" t="s">
        <v>149</v>
      </c>
      <c r="C77" s="51" t="s">
        <v>232</v>
      </c>
      <c r="D77" s="51" t="s">
        <v>231</v>
      </c>
    </row>
    <row r="78" spans="1:4" x14ac:dyDescent="0.2">
      <c r="A78" s="51" t="s">
        <v>171</v>
      </c>
      <c r="B78" s="51" t="s">
        <v>71</v>
      </c>
      <c r="C78" s="51" t="s">
        <v>363</v>
      </c>
      <c r="D78" s="51" t="s">
        <v>364</v>
      </c>
    </row>
    <row r="79" spans="1:4" x14ac:dyDescent="0.2">
      <c r="A79" s="51" t="s">
        <v>171</v>
      </c>
      <c r="B79" s="51" t="s">
        <v>153</v>
      </c>
      <c r="C79" s="51" t="s">
        <v>385</v>
      </c>
      <c r="D79" s="51" t="s">
        <v>163</v>
      </c>
    </row>
    <row r="80" spans="1:4" x14ac:dyDescent="0.2">
      <c r="A80" s="51" t="s">
        <v>171</v>
      </c>
      <c r="B80" s="51" t="s">
        <v>153</v>
      </c>
      <c r="C80" s="51" t="s">
        <v>386</v>
      </c>
      <c r="D80" s="51" t="s">
        <v>178</v>
      </c>
    </row>
    <row r="81" spans="1:4" x14ac:dyDescent="0.2">
      <c r="A81" s="51" t="s">
        <v>171</v>
      </c>
      <c r="B81" s="51" t="s">
        <v>149</v>
      </c>
      <c r="C81" s="51" t="s">
        <v>195</v>
      </c>
      <c r="D81" s="51" t="s">
        <v>194</v>
      </c>
    </row>
    <row r="82" spans="1:4" x14ac:dyDescent="0.2">
      <c r="A82" s="51" t="s">
        <v>171</v>
      </c>
      <c r="B82" s="51" t="s">
        <v>167</v>
      </c>
      <c r="C82" s="51" t="s">
        <v>218</v>
      </c>
      <c r="D82" s="51" t="s">
        <v>217</v>
      </c>
    </row>
    <row r="83" spans="1:4" x14ac:dyDescent="0.2">
      <c r="A83" s="51" t="s">
        <v>164</v>
      </c>
      <c r="B83" s="51" t="s">
        <v>153</v>
      </c>
      <c r="C83" s="51" t="s">
        <v>184</v>
      </c>
      <c r="D83" s="51" t="s">
        <v>183</v>
      </c>
    </row>
    <row r="84" spans="1:4" x14ac:dyDescent="0.2">
      <c r="A84" s="51" t="s">
        <v>177</v>
      </c>
      <c r="B84" s="51" t="s">
        <v>149</v>
      </c>
      <c r="C84" s="51" t="s">
        <v>176</v>
      </c>
      <c r="D84" s="51" t="s">
        <v>175</v>
      </c>
    </row>
    <row r="85" spans="1:4" x14ac:dyDescent="0.2">
      <c r="A85" s="51" t="s">
        <v>182</v>
      </c>
      <c r="B85" s="51" t="s">
        <v>149</v>
      </c>
      <c r="C85" s="51" t="s">
        <v>181</v>
      </c>
      <c r="D85" s="51" t="s">
        <v>180</v>
      </c>
    </row>
    <row r="86" spans="1:4" x14ac:dyDescent="0.2">
      <c r="A86" s="51" t="s">
        <v>182</v>
      </c>
      <c r="B86" s="51" t="s">
        <v>153</v>
      </c>
      <c r="C86" s="51" t="s">
        <v>184</v>
      </c>
      <c r="D86" s="51" t="s">
        <v>183</v>
      </c>
    </row>
    <row r="87" spans="1:4" x14ac:dyDescent="0.2">
      <c r="A87" s="51" t="s">
        <v>182</v>
      </c>
      <c r="B87" s="51" t="s">
        <v>149</v>
      </c>
      <c r="C87" s="51" t="s">
        <v>191</v>
      </c>
      <c r="D87" s="51" t="s">
        <v>190</v>
      </c>
    </row>
    <row r="88" spans="1:4" x14ac:dyDescent="0.2">
      <c r="A88" s="51" t="s">
        <v>182</v>
      </c>
      <c r="B88" s="51" t="s">
        <v>228</v>
      </c>
      <c r="C88" s="51" t="s">
        <v>227</v>
      </c>
      <c r="D88" s="51" t="s">
        <v>226</v>
      </c>
    </row>
    <row r="89" spans="1:4" x14ac:dyDescent="0.2">
      <c r="A89" s="51" t="s">
        <v>182</v>
      </c>
      <c r="B89" s="51" t="s">
        <v>149</v>
      </c>
      <c r="C89" s="51" t="s">
        <v>230</v>
      </c>
      <c r="D89" s="51" t="s">
        <v>229</v>
      </c>
    </row>
    <row r="90" spans="1:4" x14ac:dyDescent="0.2">
      <c r="A90" s="51" t="s">
        <v>155</v>
      </c>
      <c r="B90" s="51" t="s">
        <v>153</v>
      </c>
      <c r="C90" s="51" t="s">
        <v>157</v>
      </c>
      <c r="D90" s="51" t="s">
        <v>156</v>
      </c>
    </row>
    <row r="91" spans="1:4" x14ac:dyDescent="0.2">
      <c r="A91" s="51" t="s">
        <v>155</v>
      </c>
      <c r="B91" s="51" t="s">
        <v>149</v>
      </c>
      <c r="C91" s="51" t="s">
        <v>162</v>
      </c>
      <c r="D91" s="51" t="s">
        <v>161</v>
      </c>
    </row>
    <row r="92" spans="1:4" x14ac:dyDescent="0.2">
      <c r="A92" s="51" t="s">
        <v>155</v>
      </c>
      <c r="B92" s="51" t="s">
        <v>149</v>
      </c>
      <c r="C92" s="51" t="s">
        <v>199</v>
      </c>
      <c r="D92" s="51" t="s">
        <v>198</v>
      </c>
    </row>
    <row r="93" spans="1:4" x14ac:dyDescent="0.2">
      <c r="A93" s="51" t="s">
        <v>155</v>
      </c>
      <c r="B93" s="51" t="s">
        <v>153</v>
      </c>
      <c r="C93" s="51" t="s">
        <v>201</v>
      </c>
      <c r="D93" s="51" t="s">
        <v>200</v>
      </c>
    </row>
    <row r="94" spans="1:4" x14ac:dyDescent="0.2">
      <c r="A94" s="51" t="s">
        <v>155</v>
      </c>
      <c r="B94" s="51" t="s">
        <v>149</v>
      </c>
      <c r="C94" s="51" t="s">
        <v>205</v>
      </c>
      <c r="D94" s="51" t="s">
        <v>204</v>
      </c>
    </row>
    <row r="95" spans="1:4" x14ac:dyDescent="0.2">
      <c r="A95" s="51" t="s">
        <v>155</v>
      </c>
      <c r="B95" s="51" t="s">
        <v>149</v>
      </c>
      <c r="C95" s="51" t="s">
        <v>207</v>
      </c>
      <c r="D95" s="51" t="s">
        <v>206</v>
      </c>
    </row>
    <row r="96" spans="1:4" x14ac:dyDescent="0.2">
      <c r="A96" s="51" t="s">
        <v>155</v>
      </c>
      <c r="B96" s="51" t="s">
        <v>153</v>
      </c>
      <c r="C96" s="51" t="s">
        <v>222</v>
      </c>
      <c r="D96" s="51" t="s">
        <v>221</v>
      </c>
    </row>
    <row r="97" spans="1:4" x14ac:dyDescent="0.2">
      <c r="A97" s="51" t="s">
        <v>155</v>
      </c>
      <c r="B97" s="51" t="s">
        <v>149</v>
      </c>
      <c r="C97" s="51" t="s">
        <v>230</v>
      </c>
      <c r="D97" s="51" t="s">
        <v>229</v>
      </c>
    </row>
    <row r="98" spans="1:4" x14ac:dyDescent="0.2">
      <c r="A98" s="51" t="s">
        <v>159</v>
      </c>
      <c r="B98" s="51" t="s">
        <v>167</v>
      </c>
      <c r="C98" s="51" t="s">
        <v>173</v>
      </c>
      <c r="D98" s="51" t="s">
        <v>172</v>
      </c>
    </row>
    <row r="99" spans="1:4" x14ac:dyDescent="0.2">
      <c r="A99" s="51" t="s">
        <v>159</v>
      </c>
      <c r="B99" s="51" t="s">
        <v>153</v>
      </c>
      <c r="C99" s="51" t="s">
        <v>201</v>
      </c>
      <c r="D99" s="51" t="s">
        <v>200</v>
      </c>
    </row>
    <row r="100" spans="1:4" x14ac:dyDescent="0.2">
      <c r="A100" s="51" t="s">
        <v>387</v>
      </c>
      <c r="B100" s="51" t="s">
        <v>71</v>
      </c>
      <c r="C100" s="51" t="s">
        <v>346</v>
      </c>
      <c r="D100" s="51" t="s">
        <v>347</v>
      </c>
    </row>
    <row r="101" spans="1:4" x14ac:dyDescent="0.2">
      <c r="A101" s="51" t="s">
        <v>110</v>
      </c>
      <c r="B101" s="51" t="s">
        <v>71</v>
      </c>
      <c r="C101" s="51" t="s">
        <v>363</v>
      </c>
      <c r="D101" s="51" t="s">
        <v>364</v>
      </c>
    </row>
    <row r="102" spans="1:4" x14ac:dyDescent="0.2">
      <c r="A102" s="51" t="s">
        <v>110</v>
      </c>
      <c r="B102" s="51" t="s">
        <v>71</v>
      </c>
      <c r="C102" s="51" t="s">
        <v>378</v>
      </c>
      <c r="D102" s="51" t="s">
        <v>379</v>
      </c>
    </row>
    <row r="103" spans="1:4" x14ac:dyDescent="0.2">
      <c r="A103" s="51" t="s">
        <v>388</v>
      </c>
      <c r="B103" s="51" t="s">
        <v>71</v>
      </c>
      <c r="C103" s="51" t="s">
        <v>378</v>
      </c>
      <c r="D103" s="51" t="s">
        <v>379</v>
      </c>
    </row>
    <row r="104" spans="1:4" x14ac:dyDescent="0.2">
      <c r="A104" s="51" t="s">
        <v>79</v>
      </c>
      <c r="B104" s="51" t="s">
        <v>71</v>
      </c>
      <c r="C104" s="51" t="s">
        <v>78</v>
      </c>
      <c r="D104" s="51" t="s">
        <v>77</v>
      </c>
    </row>
    <row r="105" spans="1:4" x14ac:dyDescent="0.2">
      <c r="A105" s="51" t="s">
        <v>143</v>
      </c>
      <c r="B105" s="51" t="s">
        <v>71</v>
      </c>
      <c r="C105" s="51" t="s">
        <v>389</v>
      </c>
      <c r="D105" s="51" t="s">
        <v>390</v>
      </c>
    </row>
    <row r="106" spans="1:4" x14ac:dyDescent="0.2">
      <c r="A106" s="51" t="s">
        <v>143</v>
      </c>
      <c r="B106" s="51" t="s">
        <v>71</v>
      </c>
      <c r="C106" s="51" t="s">
        <v>391</v>
      </c>
      <c r="D106" s="51" t="s">
        <v>392</v>
      </c>
    </row>
    <row r="107" spans="1:4" x14ac:dyDescent="0.2">
      <c r="A107" s="51" t="s">
        <v>143</v>
      </c>
      <c r="B107" s="51" t="s">
        <v>71</v>
      </c>
      <c r="C107" s="51" t="s">
        <v>393</v>
      </c>
      <c r="D107" s="51" t="s">
        <v>394</v>
      </c>
    </row>
    <row r="108" spans="1:4" x14ac:dyDescent="0.2">
      <c r="A108" s="51" t="s">
        <v>143</v>
      </c>
      <c r="B108" s="51" t="s">
        <v>71</v>
      </c>
      <c r="C108" s="51" t="s">
        <v>84</v>
      </c>
      <c r="D108" s="51" t="s">
        <v>83</v>
      </c>
    </row>
    <row r="109" spans="1:4" x14ac:dyDescent="0.2">
      <c r="A109" s="51" t="s">
        <v>143</v>
      </c>
      <c r="B109" s="51" t="s">
        <v>71</v>
      </c>
      <c r="C109" s="51" t="s">
        <v>395</v>
      </c>
      <c r="D109" s="51" t="s">
        <v>396</v>
      </c>
    </row>
    <row r="110" spans="1:4" x14ac:dyDescent="0.2">
      <c r="A110" s="51" t="s">
        <v>143</v>
      </c>
      <c r="B110" s="51" t="s">
        <v>109</v>
      </c>
      <c r="C110" s="51" t="s">
        <v>127</v>
      </c>
      <c r="D110" s="51" t="s">
        <v>126</v>
      </c>
    </row>
    <row r="111" spans="1:4" x14ac:dyDescent="0.2">
      <c r="A111" s="51" t="s">
        <v>143</v>
      </c>
      <c r="B111" s="51" t="s">
        <v>71</v>
      </c>
      <c r="C111" s="51" t="s">
        <v>397</v>
      </c>
      <c r="D111" s="51" t="s">
        <v>398</v>
      </c>
    </row>
    <row r="112" spans="1:4" x14ac:dyDescent="0.2">
      <c r="A112" s="51" t="s">
        <v>69</v>
      </c>
      <c r="B112" s="51" t="s">
        <v>6</v>
      </c>
      <c r="C112" s="51" t="s">
        <v>11</v>
      </c>
      <c r="D112" s="51" t="s">
        <v>10</v>
      </c>
    </row>
    <row r="113" spans="1:13" x14ac:dyDescent="0.2">
      <c r="A113" s="51" t="s">
        <v>69</v>
      </c>
      <c r="B113" s="51" t="s">
        <v>6</v>
      </c>
      <c r="C113" s="51" t="s">
        <v>31</v>
      </c>
      <c r="D113" s="51" t="s">
        <v>30</v>
      </c>
    </row>
    <row r="114" spans="1:13" x14ac:dyDescent="0.2">
      <c r="A114" s="51" t="s">
        <v>69</v>
      </c>
      <c r="B114" s="51" t="s">
        <v>71</v>
      </c>
      <c r="C114" s="51" t="s">
        <v>395</v>
      </c>
      <c r="D114" s="51" t="s">
        <v>396</v>
      </c>
    </row>
    <row r="115" spans="1:13" x14ac:dyDescent="0.2">
      <c r="A115" s="51" t="s">
        <v>85</v>
      </c>
      <c r="B115" s="51" t="s">
        <v>68</v>
      </c>
      <c r="C115" s="51" t="s">
        <v>399</v>
      </c>
      <c r="D115" s="51" t="s">
        <v>400</v>
      </c>
    </row>
    <row r="116" spans="1:13" x14ac:dyDescent="0.2">
      <c r="A116" s="51" t="s">
        <v>85</v>
      </c>
      <c r="B116" s="51" t="s">
        <v>68</v>
      </c>
      <c r="C116" s="51" t="s">
        <v>401</v>
      </c>
      <c r="D116" s="51" t="s">
        <v>402</v>
      </c>
      <c r="H116" s="52"/>
      <c r="I116" s="52"/>
      <c r="J116" s="52"/>
      <c r="K116" s="52"/>
      <c r="L116" s="52"/>
      <c r="M116" s="52"/>
    </row>
    <row r="117" spans="1:13" x14ac:dyDescent="0.2">
      <c r="A117" s="51" t="s">
        <v>85</v>
      </c>
      <c r="B117" s="51" t="s">
        <v>71</v>
      </c>
      <c r="C117" s="51" t="s">
        <v>389</v>
      </c>
      <c r="D117" s="51" t="s">
        <v>390</v>
      </c>
    </row>
    <row r="118" spans="1:13" x14ac:dyDescent="0.2">
      <c r="A118" s="51" t="s">
        <v>85</v>
      </c>
      <c r="B118" s="51" t="s">
        <v>71</v>
      </c>
      <c r="C118" s="51" t="s">
        <v>403</v>
      </c>
      <c r="D118" s="51" t="s">
        <v>404</v>
      </c>
    </row>
    <row r="119" spans="1:13" x14ac:dyDescent="0.2">
      <c r="A119" s="51" t="s">
        <v>85</v>
      </c>
      <c r="B119" s="51" t="s">
        <v>71</v>
      </c>
      <c r="C119" s="51" t="s">
        <v>405</v>
      </c>
      <c r="D119" s="51" t="s">
        <v>406</v>
      </c>
    </row>
    <row r="120" spans="1:13" x14ac:dyDescent="0.2">
      <c r="A120" s="51" t="s">
        <v>85</v>
      </c>
      <c r="B120" s="51" t="s">
        <v>71</v>
      </c>
      <c r="C120" s="51" t="s">
        <v>84</v>
      </c>
      <c r="D120" s="51" t="s">
        <v>83</v>
      </c>
    </row>
    <row r="121" spans="1:13" x14ac:dyDescent="0.2">
      <c r="A121" s="51" t="s">
        <v>85</v>
      </c>
      <c r="B121" s="51" t="s">
        <v>71</v>
      </c>
      <c r="C121" s="51" t="s">
        <v>395</v>
      </c>
      <c r="D121" s="51" t="s">
        <v>396</v>
      </c>
    </row>
    <row r="122" spans="1:13" x14ac:dyDescent="0.2">
      <c r="A122" s="51" t="s">
        <v>85</v>
      </c>
      <c r="B122" s="51" t="s">
        <v>71</v>
      </c>
      <c r="C122" s="51" t="s">
        <v>93</v>
      </c>
      <c r="D122" s="51" t="s">
        <v>92</v>
      </c>
    </row>
    <row r="123" spans="1:13" x14ac:dyDescent="0.2">
      <c r="A123" s="51" t="s">
        <v>85</v>
      </c>
      <c r="B123" s="51" t="s">
        <v>71</v>
      </c>
      <c r="C123" s="51" t="s">
        <v>99</v>
      </c>
      <c r="D123" s="51" t="s">
        <v>98</v>
      </c>
    </row>
    <row r="124" spans="1:13" x14ac:dyDescent="0.2">
      <c r="A124" s="51" t="s">
        <v>85</v>
      </c>
      <c r="B124" s="51" t="s">
        <v>71</v>
      </c>
      <c r="C124" s="51" t="s">
        <v>407</v>
      </c>
      <c r="D124" s="51" t="s">
        <v>408</v>
      </c>
    </row>
    <row r="125" spans="1:13" x14ac:dyDescent="0.2">
      <c r="A125" s="51" t="s">
        <v>85</v>
      </c>
      <c r="B125" s="51" t="s">
        <v>71</v>
      </c>
      <c r="C125" s="51" t="s">
        <v>397</v>
      </c>
      <c r="D125" s="51" t="s">
        <v>398</v>
      </c>
    </row>
    <row r="126" spans="1:13" x14ac:dyDescent="0.2">
      <c r="A126" s="51" t="s">
        <v>13</v>
      </c>
      <c r="B126" s="51" t="s">
        <v>6</v>
      </c>
      <c r="C126" s="51" t="s">
        <v>5</v>
      </c>
      <c r="D126" s="51" t="s">
        <v>4</v>
      </c>
    </row>
    <row r="127" spans="1:13" x14ac:dyDescent="0.2">
      <c r="A127" s="51" t="s">
        <v>13</v>
      </c>
      <c r="B127" s="51" t="s">
        <v>6</v>
      </c>
      <c r="C127" s="51" t="s">
        <v>409</v>
      </c>
      <c r="D127" s="51" t="s">
        <v>410</v>
      </c>
    </row>
    <row r="128" spans="1:13" x14ac:dyDescent="0.2">
      <c r="A128" s="51" t="s">
        <v>13</v>
      </c>
      <c r="B128" s="51" t="s">
        <v>6</v>
      </c>
      <c r="C128" s="51" t="s">
        <v>15</v>
      </c>
      <c r="D128" s="51" t="s">
        <v>14</v>
      </c>
    </row>
    <row r="129" spans="1:4" x14ac:dyDescent="0.2">
      <c r="A129" s="51" t="s">
        <v>13</v>
      </c>
      <c r="B129" s="51" t="s">
        <v>6</v>
      </c>
      <c r="C129" s="51" t="s">
        <v>411</v>
      </c>
      <c r="D129" s="51" t="s">
        <v>412</v>
      </c>
    </row>
    <row r="130" spans="1:4" x14ac:dyDescent="0.2">
      <c r="A130" s="51" t="s">
        <v>13</v>
      </c>
      <c r="B130" s="51" t="s">
        <v>6</v>
      </c>
      <c r="C130" s="51" t="s">
        <v>24</v>
      </c>
      <c r="D130" s="51" t="s">
        <v>23</v>
      </c>
    </row>
    <row r="131" spans="1:4" x14ac:dyDescent="0.2">
      <c r="A131" s="51" t="s">
        <v>13</v>
      </c>
      <c r="B131" s="51" t="s">
        <v>6</v>
      </c>
      <c r="C131" s="51" t="s">
        <v>413</v>
      </c>
      <c r="D131" s="51" t="s">
        <v>414</v>
      </c>
    </row>
    <row r="132" spans="1:4" x14ac:dyDescent="0.2">
      <c r="A132" s="51" t="s">
        <v>13</v>
      </c>
      <c r="B132" s="51" t="s">
        <v>6</v>
      </c>
      <c r="C132" s="51" t="s">
        <v>36</v>
      </c>
      <c r="D132" s="51" t="s">
        <v>35</v>
      </c>
    </row>
    <row r="133" spans="1:4" x14ac:dyDescent="0.2">
      <c r="A133" s="51" t="s">
        <v>13</v>
      </c>
      <c r="B133" s="51" t="s">
        <v>6</v>
      </c>
      <c r="C133" s="51" t="s">
        <v>38</v>
      </c>
      <c r="D133" s="51" t="s">
        <v>37</v>
      </c>
    </row>
    <row r="134" spans="1:4" x14ac:dyDescent="0.2">
      <c r="A134" s="51" t="s">
        <v>13</v>
      </c>
      <c r="B134" s="51" t="s">
        <v>6</v>
      </c>
      <c r="C134" s="51" t="s">
        <v>415</v>
      </c>
      <c r="D134" s="51" t="s">
        <v>416</v>
      </c>
    </row>
    <row r="135" spans="1:4" x14ac:dyDescent="0.2">
      <c r="A135" s="51" t="s">
        <v>13</v>
      </c>
      <c r="B135" s="51" t="s">
        <v>6</v>
      </c>
      <c r="C135" s="51" t="s">
        <v>44</v>
      </c>
      <c r="D135" s="51" t="s">
        <v>43</v>
      </c>
    </row>
    <row r="136" spans="1:4" x14ac:dyDescent="0.2">
      <c r="A136" s="51" t="s">
        <v>13</v>
      </c>
      <c r="B136" s="51" t="s">
        <v>6</v>
      </c>
      <c r="C136" s="51" t="s">
        <v>46</v>
      </c>
      <c r="D136" s="51" t="s">
        <v>45</v>
      </c>
    </row>
    <row r="137" spans="1:4" x14ac:dyDescent="0.2">
      <c r="A137" s="51" t="s">
        <v>13</v>
      </c>
      <c r="B137" s="51" t="s">
        <v>6</v>
      </c>
      <c r="C137" s="51" t="s">
        <v>417</v>
      </c>
      <c r="D137" s="51" t="s">
        <v>418</v>
      </c>
    </row>
    <row r="138" spans="1:4" x14ac:dyDescent="0.2">
      <c r="A138" s="51" t="s">
        <v>13</v>
      </c>
      <c r="B138" s="51" t="s">
        <v>6</v>
      </c>
      <c r="C138" s="51" t="s">
        <v>419</v>
      </c>
      <c r="D138" s="51" t="s">
        <v>420</v>
      </c>
    </row>
    <row r="139" spans="1:4" x14ac:dyDescent="0.2">
      <c r="A139" s="51" t="s">
        <v>13</v>
      </c>
      <c r="B139" s="51" t="s">
        <v>6</v>
      </c>
      <c r="C139" s="51" t="s">
        <v>48</v>
      </c>
      <c r="D139" s="51" t="s">
        <v>47</v>
      </c>
    </row>
    <row r="140" spans="1:4" x14ac:dyDescent="0.2">
      <c r="A140" s="51" t="s">
        <v>13</v>
      </c>
      <c r="B140" s="51" t="s">
        <v>71</v>
      </c>
      <c r="C140" s="51" t="s">
        <v>122</v>
      </c>
      <c r="D140" s="51" t="s">
        <v>121</v>
      </c>
    </row>
    <row r="141" spans="1:4" x14ac:dyDescent="0.2">
      <c r="A141" s="51" t="s">
        <v>58</v>
      </c>
      <c r="B141" s="51" t="s">
        <v>421</v>
      </c>
      <c r="C141" s="51" t="s">
        <v>422</v>
      </c>
      <c r="D141" s="51" t="s">
        <v>423</v>
      </c>
    </row>
    <row r="142" spans="1:4" x14ac:dyDescent="0.2">
      <c r="A142" s="51" t="s">
        <v>58</v>
      </c>
      <c r="B142" s="51" t="s">
        <v>6</v>
      </c>
      <c r="C142" s="51" t="s">
        <v>42</v>
      </c>
      <c r="D142" s="51" t="s">
        <v>41</v>
      </c>
    </row>
    <row r="143" spans="1:4" x14ac:dyDescent="0.2">
      <c r="A143" s="51" t="s">
        <v>58</v>
      </c>
      <c r="B143" s="51" t="s">
        <v>68</v>
      </c>
      <c r="C143" s="51" t="s">
        <v>401</v>
      </c>
      <c r="D143" s="51" t="s">
        <v>402</v>
      </c>
    </row>
    <row r="144" spans="1:4" x14ac:dyDescent="0.2">
      <c r="A144" s="51" t="s">
        <v>58</v>
      </c>
      <c r="B144" s="51" t="s">
        <v>53</v>
      </c>
      <c r="C144" s="51" t="s">
        <v>424</v>
      </c>
      <c r="D144" s="51" t="s">
        <v>61</v>
      </c>
    </row>
    <row r="145" spans="1:4" x14ac:dyDescent="0.2">
      <c r="A145" s="51" t="s">
        <v>58</v>
      </c>
      <c r="B145" s="51" t="s">
        <v>71</v>
      </c>
      <c r="C145" s="51" t="s">
        <v>389</v>
      </c>
      <c r="D145" s="51" t="s">
        <v>390</v>
      </c>
    </row>
    <row r="146" spans="1:4" x14ac:dyDescent="0.2">
      <c r="A146" s="51" t="s">
        <v>58</v>
      </c>
      <c r="B146" s="51" t="s">
        <v>71</v>
      </c>
      <c r="C146" s="51" t="s">
        <v>391</v>
      </c>
      <c r="D146" s="51" t="s">
        <v>392</v>
      </c>
    </row>
    <row r="147" spans="1:4" x14ac:dyDescent="0.2">
      <c r="A147" s="51" t="s">
        <v>58</v>
      </c>
      <c r="B147" s="51" t="s">
        <v>71</v>
      </c>
      <c r="C147" s="51" t="s">
        <v>84</v>
      </c>
      <c r="D147" s="51" t="s">
        <v>83</v>
      </c>
    </row>
    <row r="148" spans="1:4" x14ac:dyDescent="0.2">
      <c r="A148" s="51" t="s">
        <v>58</v>
      </c>
      <c r="B148" s="51" t="s">
        <v>71</v>
      </c>
      <c r="C148" s="51" t="s">
        <v>395</v>
      </c>
      <c r="D148" s="51" t="s">
        <v>396</v>
      </c>
    </row>
    <row r="149" spans="1:4" x14ac:dyDescent="0.2">
      <c r="A149" s="51" t="s">
        <v>58</v>
      </c>
      <c r="B149" s="51" t="s">
        <v>71</v>
      </c>
      <c r="C149" s="51" t="s">
        <v>93</v>
      </c>
      <c r="D149" s="51" t="s">
        <v>92</v>
      </c>
    </row>
    <row r="150" spans="1:4" x14ac:dyDescent="0.2">
      <c r="A150" s="51" t="s">
        <v>58</v>
      </c>
      <c r="B150" s="51" t="s">
        <v>71</v>
      </c>
      <c r="C150" s="51" t="s">
        <v>105</v>
      </c>
      <c r="D150" s="51" t="s">
        <v>104</v>
      </c>
    </row>
    <row r="151" spans="1:4" x14ac:dyDescent="0.2">
      <c r="A151" s="51" t="s">
        <v>58</v>
      </c>
      <c r="B151" s="51" t="s">
        <v>71</v>
      </c>
      <c r="C151" s="51" t="s">
        <v>118</v>
      </c>
      <c r="D151" s="51" t="s">
        <v>117</v>
      </c>
    </row>
    <row r="152" spans="1:4" x14ac:dyDescent="0.2">
      <c r="A152" s="51" t="s">
        <v>58</v>
      </c>
      <c r="B152" s="51" t="s">
        <v>71</v>
      </c>
      <c r="C152" s="51" t="s">
        <v>120</v>
      </c>
      <c r="D152" s="51" t="s">
        <v>119</v>
      </c>
    </row>
    <row r="153" spans="1:4" x14ac:dyDescent="0.2">
      <c r="A153" s="51" t="s">
        <v>58</v>
      </c>
      <c r="B153" s="51" t="s">
        <v>71</v>
      </c>
      <c r="C153" s="51" t="s">
        <v>407</v>
      </c>
      <c r="D153" s="51" t="s">
        <v>408</v>
      </c>
    </row>
    <row r="154" spans="1:4" x14ac:dyDescent="0.2">
      <c r="A154" s="51" t="s">
        <v>58</v>
      </c>
      <c r="B154" s="51" t="s">
        <v>71</v>
      </c>
      <c r="C154" s="51" t="s">
        <v>397</v>
      </c>
      <c r="D154" s="51" t="s">
        <v>398</v>
      </c>
    </row>
    <row r="155" spans="1:4" x14ac:dyDescent="0.2">
      <c r="A155" s="51" t="s">
        <v>58</v>
      </c>
      <c r="B155" s="51" t="s">
        <v>71</v>
      </c>
      <c r="C155" s="51" t="s">
        <v>425</v>
      </c>
      <c r="D155" s="51" t="s">
        <v>426</v>
      </c>
    </row>
    <row r="156" spans="1:4" x14ac:dyDescent="0.2">
      <c r="A156" s="51" t="s">
        <v>12</v>
      </c>
      <c r="B156" s="51" t="s">
        <v>6</v>
      </c>
      <c r="C156" s="51" t="s">
        <v>48</v>
      </c>
      <c r="D156" s="51" t="s">
        <v>47</v>
      </c>
    </row>
    <row r="157" spans="1:4" x14ac:dyDescent="0.2">
      <c r="A157" s="51" t="s">
        <v>12</v>
      </c>
      <c r="B157" s="51" t="s">
        <v>71</v>
      </c>
      <c r="C157" s="51" t="s">
        <v>120</v>
      </c>
      <c r="D157" s="51" t="s">
        <v>119</v>
      </c>
    </row>
    <row r="158" spans="1:4" x14ac:dyDescent="0.2">
      <c r="A158" s="51" t="s">
        <v>12</v>
      </c>
      <c r="B158" s="51" t="s">
        <v>421</v>
      </c>
      <c r="C158" s="51" t="s">
        <v>427</v>
      </c>
      <c r="D158" s="51" t="s">
        <v>428</v>
      </c>
    </row>
    <row r="159" spans="1:4" x14ac:dyDescent="0.2">
      <c r="A159" s="51" t="s">
        <v>106</v>
      </c>
      <c r="B159" s="51" t="s">
        <v>6</v>
      </c>
      <c r="C159" s="51" t="s">
        <v>19</v>
      </c>
      <c r="D159" s="51" t="s">
        <v>18</v>
      </c>
    </row>
    <row r="160" spans="1:4" x14ac:dyDescent="0.2">
      <c r="A160" s="51" t="s">
        <v>106</v>
      </c>
      <c r="B160" s="51" t="s">
        <v>6</v>
      </c>
      <c r="C160" s="51" t="s">
        <v>26</v>
      </c>
      <c r="D160" s="51" t="s">
        <v>25</v>
      </c>
    </row>
    <row r="161" spans="1:4" x14ac:dyDescent="0.2">
      <c r="A161" s="51" t="s">
        <v>106</v>
      </c>
      <c r="B161" s="51" t="s">
        <v>71</v>
      </c>
      <c r="C161" s="51" t="s">
        <v>78</v>
      </c>
      <c r="D161" s="51" t="s">
        <v>77</v>
      </c>
    </row>
    <row r="162" spans="1:4" x14ac:dyDescent="0.2">
      <c r="A162" s="51" t="s">
        <v>106</v>
      </c>
      <c r="B162" s="51" t="s">
        <v>71</v>
      </c>
      <c r="C162" s="51" t="s">
        <v>105</v>
      </c>
      <c r="D162" s="51" t="s">
        <v>104</v>
      </c>
    </row>
    <row r="163" spans="1:4" x14ac:dyDescent="0.2">
      <c r="A163" s="51" t="s">
        <v>106</v>
      </c>
      <c r="B163" s="51" t="s">
        <v>71</v>
      </c>
      <c r="C163" s="51" t="s">
        <v>407</v>
      </c>
      <c r="D163" s="51" t="s">
        <v>408</v>
      </c>
    </row>
    <row r="164" spans="1:4" x14ac:dyDescent="0.2">
      <c r="A164" s="51" t="s">
        <v>429</v>
      </c>
      <c r="B164" s="51" t="s">
        <v>71</v>
      </c>
      <c r="C164" s="51" t="s">
        <v>370</v>
      </c>
      <c r="D164" s="51" t="s">
        <v>371</v>
      </c>
    </row>
    <row r="165" spans="1:4" x14ac:dyDescent="0.2">
      <c r="A165" s="51" t="s">
        <v>29</v>
      </c>
      <c r="B165" s="51" t="s">
        <v>68</v>
      </c>
      <c r="C165" s="51" t="s">
        <v>67</v>
      </c>
      <c r="D165" s="51" t="s">
        <v>66</v>
      </c>
    </row>
    <row r="166" spans="1:4" x14ac:dyDescent="0.2">
      <c r="A166" s="51" t="s">
        <v>29</v>
      </c>
      <c r="B166" s="51" t="s">
        <v>71</v>
      </c>
      <c r="C166" s="51" t="s">
        <v>370</v>
      </c>
      <c r="D166" s="51" t="s">
        <v>371</v>
      </c>
    </row>
    <row r="167" spans="1:4" x14ac:dyDescent="0.2">
      <c r="A167" s="51" t="s">
        <v>29</v>
      </c>
      <c r="B167" s="51" t="s">
        <v>71</v>
      </c>
      <c r="C167" s="51" t="s">
        <v>120</v>
      </c>
      <c r="D167" s="51" t="s">
        <v>119</v>
      </c>
    </row>
    <row r="168" spans="1:4" x14ac:dyDescent="0.2">
      <c r="A168" s="51" t="s">
        <v>29</v>
      </c>
      <c r="B168" s="51" t="s">
        <v>109</v>
      </c>
      <c r="C168" s="51" t="s">
        <v>430</v>
      </c>
      <c r="D168" s="51" t="s">
        <v>431</v>
      </c>
    </row>
    <row r="169" spans="1:4" x14ac:dyDescent="0.2">
      <c r="A169" s="51" t="s">
        <v>29</v>
      </c>
      <c r="B169" s="51" t="s">
        <v>71</v>
      </c>
      <c r="C169" s="51" t="s">
        <v>432</v>
      </c>
      <c r="D169" s="51" t="s">
        <v>433</v>
      </c>
    </row>
    <row r="170" spans="1:4" x14ac:dyDescent="0.2">
      <c r="A170" s="51" t="s">
        <v>29</v>
      </c>
      <c r="B170" s="51" t="s">
        <v>71</v>
      </c>
      <c r="C170" s="51" t="s">
        <v>434</v>
      </c>
      <c r="D170" s="51" t="s">
        <v>435</v>
      </c>
    </row>
    <row r="171" spans="1:4" x14ac:dyDescent="0.2">
      <c r="A171" s="51" t="s">
        <v>29</v>
      </c>
      <c r="B171" s="51" t="s">
        <v>71</v>
      </c>
      <c r="C171" s="51" t="s">
        <v>397</v>
      </c>
      <c r="D171" s="51" t="s">
        <v>398</v>
      </c>
    </row>
    <row r="172" spans="1:4" x14ac:dyDescent="0.2">
      <c r="A172" s="51" t="s">
        <v>59</v>
      </c>
      <c r="B172" s="51" t="s">
        <v>53</v>
      </c>
      <c r="C172" s="51" t="s">
        <v>56</v>
      </c>
      <c r="D172" s="51" t="s">
        <v>55</v>
      </c>
    </row>
    <row r="173" spans="1:4" x14ac:dyDescent="0.2">
      <c r="A173" s="51" t="s">
        <v>436</v>
      </c>
      <c r="B173" s="51" t="s">
        <v>53</v>
      </c>
      <c r="C173" s="51" t="s">
        <v>56</v>
      </c>
      <c r="D173" s="51" t="s">
        <v>55</v>
      </c>
    </row>
    <row r="174" spans="1:4" x14ac:dyDescent="0.2">
      <c r="A174" s="51" t="s">
        <v>436</v>
      </c>
      <c r="B174" s="51" t="s">
        <v>53</v>
      </c>
      <c r="C174" s="51" t="s">
        <v>137</v>
      </c>
      <c r="D174" s="51" t="s">
        <v>136</v>
      </c>
    </row>
    <row r="175" spans="1:4" x14ac:dyDescent="0.2">
      <c r="A175" s="51" t="s">
        <v>57</v>
      </c>
      <c r="B175" s="51" t="s">
        <v>71</v>
      </c>
      <c r="C175" s="51" t="s">
        <v>93</v>
      </c>
      <c r="D175" s="51" t="s">
        <v>92</v>
      </c>
    </row>
    <row r="176" spans="1:4" x14ac:dyDescent="0.2">
      <c r="A176" s="51" t="s">
        <v>75</v>
      </c>
      <c r="B176" s="51" t="s">
        <v>71</v>
      </c>
      <c r="C176" s="51" t="s">
        <v>74</v>
      </c>
      <c r="D176" s="51" t="s">
        <v>73</v>
      </c>
    </row>
    <row r="177" spans="1:4" x14ac:dyDescent="0.2">
      <c r="A177" s="51" t="s">
        <v>150</v>
      </c>
      <c r="B177" s="51" t="s">
        <v>71</v>
      </c>
      <c r="C177" s="51" t="s">
        <v>405</v>
      </c>
      <c r="D177" s="51" t="s">
        <v>406</v>
      </c>
    </row>
    <row r="178" spans="1:4" x14ac:dyDescent="0.2">
      <c r="A178" s="51" t="s">
        <v>150</v>
      </c>
      <c r="B178" s="51" t="s">
        <v>71</v>
      </c>
      <c r="C178" s="51" t="s">
        <v>365</v>
      </c>
      <c r="D178" s="51" t="s">
        <v>144</v>
      </c>
    </row>
    <row r="179" spans="1:4" x14ac:dyDescent="0.2">
      <c r="A179" s="51" t="s">
        <v>150</v>
      </c>
      <c r="B179" s="51" t="s">
        <v>149</v>
      </c>
      <c r="C179" s="51" t="s">
        <v>437</v>
      </c>
      <c r="D179" s="51" t="s">
        <v>438</v>
      </c>
    </row>
    <row r="180" spans="1:4" x14ac:dyDescent="0.2">
      <c r="A180" s="51" t="s">
        <v>150</v>
      </c>
      <c r="B180" s="51" t="s">
        <v>149</v>
      </c>
      <c r="C180" s="51" t="s">
        <v>439</v>
      </c>
      <c r="D180" s="51" t="s">
        <v>148</v>
      </c>
    </row>
    <row r="181" spans="1:4" x14ac:dyDescent="0.2">
      <c r="A181" s="51" t="s">
        <v>440</v>
      </c>
      <c r="B181" s="51" t="s">
        <v>71</v>
      </c>
      <c r="C181" s="51" t="s">
        <v>405</v>
      </c>
      <c r="D181" s="51" t="s">
        <v>406</v>
      </c>
    </row>
    <row r="182" spans="1:4" x14ac:dyDescent="0.2">
      <c r="A182" s="51" t="s">
        <v>441</v>
      </c>
      <c r="B182" s="51" t="s">
        <v>146</v>
      </c>
      <c r="C182" s="51" t="s">
        <v>442</v>
      </c>
      <c r="D182" s="51" t="s">
        <v>443</v>
      </c>
    </row>
    <row r="183" spans="1:4" x14ac:dyDescent="0.2">
      <c r="A183" s="51" t="s">
        <v>444</v>
      </c>
      <c r="B183" s="51" t="s">
        <v>71</v>
      </c>
      <c r="C183" s="51" t="s">
        <v>99</v>
      </c>
      <c r="D183" s="51" t="s">
        <v>98</v>
      </c>
    </row>
    <row r="184" spans="1:4" x14ac:dyDescent="0.2">
      <c r="A184" s="51" t="s">
        <v>100</v>
      </c>
      <c r="B184" s="51" t="s">
        <v>146</v>
      </c>
      <c r="C184" s="51" t="s">
        <v>212</v>
      </c>
      <c r="D184" s="51" t="s">
        <v>211</v>
      </c>
    </row>
    <row r="185" spans="1:4" x14ac:dyDescent="0.2">
      <c r="A185" s="51" t="s">
        <v>213</v>
      </c>
      <c r="B185" s="51" t="s">
        <v>146</v>
      </c>
      <c r="C185" s="51" t="s">
        <v>212</v>
      </c>
      <c r="D185" s="51" t="s">
        <v>211</v>
      </c>
    </row>
    <row r="186" spans="1:4" x14ac:dyDescent="0.2">
      <c r="A186" s="51" t="s">
        <v>179</v>
      </c>
      <c r="B186" s="51" t="s">
        <v>153</v>
      </c>
      <c r="C186" s="51" t="s">
        <v>386</v>
      </c>
      <c r="D186" s="51" t="s">
        <v>178</v>
      </c>
    </row>
    <row r="187" spans="1:4" x14ac:dyDescent="0.2">
      <c r="A187" s="51" t="s">
        <v>179</v>
      </c>
      <c r="B187" s="51" t="s">
        <v>153</v>
      </c>
      <c r="C187" s="51" t="s">
        <v>355</v>
      </c>
      <c r="D187" s="51" t="s">
        <v>356</v>
      </c>
    </row>
    <row r="188" spans="1:4" x14ac:dyDescent="0.2">
      <c r="A188" s="51" t="s">
        <v>179</v>
      </c>
      <c r="B188" s="51" t="s">
        <v>167</v>
      </c>
      <c r="C188" s="51" t="s">
        <v>218</v>
      </c>
      <c r="D188" s="51" t="s">
        <v>217</v>
      </c>
    </row>
    <row r="189" spans="1:4" x14ac:dyDescent="0.2">
      <c r="A189" s="51" t="s">
        <v>179</v>
      </c>
      <c r="B189" s="51" t="s">
        <v>153</v>
      </c>
      <c r="C189" s="51" t="s">
        <v>352</v>
      </c>
      <c r="D189" s="51" t="s">
        <v>353</v>
      </c>
    </row>
    <row r="190" spans="1:4" x14ac:dyDescent="0.2">
      <c r="A190" s="51" t="s">
        <v>179</v>
      </c>
      <c r="B190" s="51" t="s">
        <v>153</v>
      </c>
      <c r="C190" s="51" t="s">
        <v>220</v>
      </c>
      <c r="D190" s="51" t="s">
        <v>219</v>
      </c>
    </row>
    <row r="191" spans="1:4" x14ac:dyDescent="0.2">
      <c r="A191" s="51" t="s">
        <v>179</v>
      </c>
      <c r="B191" s="51" t="s">
        <v>153</v>
      </c>
      <c r="C191" s="51" t="s">
        <v>354</v>
      </c>
      <c r="D191" s="51" t="s">
        <v>225</v>
      </c>
    </row>
    <row r="192" spans="1:4" x14ac:dyDescent="0.2">
      <c r="A192" s="51" t="s">
        <v>115</v>
      </c>
      <c r="B192" s="51" t="s">
        <v>71</v>
      </c>
      <c r="C192" s="51" t="s">
        <v>372</v>
      </c>
      <c r="D192" s="51" t="s">
        <v>114</v>
      </c>
    </row>
    <row r="193" spans="1:4" x14ac:dyDescent="0.2">
      <c r="A193" s="51" t="s">
        <v>115</v>
      </c>
      <c r="B193" s="51" t="s">
        <v>71</v>
      </c>
      <c r="C193" s="51" t="s">
        <v>370</v>
      </c>
      <c r="D193" s="51" t="s">
        <v>371</v>
      </c>
    </row>
    <row r="194" spans="1:4" x14ac:dyDescent="0.2">
      <c r="A194" s="51" t="s">
        <v>445</v>
      </c>
      <c r="B194" s="51" t="s">
        <v>71</v>
      </c>
      <c r="C194" s="51" t="s">
        <v>346</v>
      </c>
      <c r="D194" s="51" t="s">
        <v>347</v>
      </c>
    </row>
    <row r="195" spans="1:4" x14ac:dyDescent="0.2">
      <c r="A195" s="51" t="s">
        <v>446</v>
      </c>
      <c r="B195" s="51" t="s">
        <v>153</v>
      </c>
      <c r="C195" s="51" t="s">
        <v>447</v>
      </c>
      <c r="D195" s="51" t="s">
        <v>448</v>
      </c>
    </row>
    <row r="196" spans="1:4" x14ac:dyDescent="0.2">
      <c r="A196" s="51" t="s">
        <v>449</v>
      </c>
      <c r="B196" s="51" t="s">
        <v>153</v>
      </c>
      <c r="C196" s="51" t="s">
        <v>447</v>
      </c>
      <c r="D196" s="51" t="s">
        <v>448</v>
      </c>
    </row>
    <row r="197" spans="1:4" x14ac:dyDescent="0.2">
      <c r="A197" s="51" t="s">
        <v>450</v>
      </c>
      <c r="B197" s="51" t="s">
        <v>109</v>
      </c>
      <c r="C197" s="51" t="s">
        <v>108</v>
      </c>
      <c r="D197" s="51" t="s">
        <v>107</v>
      </c>
    </row>
    <row r="198" spans="1:4" x14ac:dyDescent="0.2">
      <c r="A198" s="51" t="s">
        <v>97</v>
      </c>
      <c r="B198" s="51" t="s">
        <v>71</v>
      </c>
      <c r="C198" s="51" t="s">
        <v>141</v>
      </c>
      <c r="D198" s="51" t="s">
        <v>140</v>
      </c>
    </row>
    <row r="199" spans="1:4" x14ac:dyDescent="0.2">
      <c r="A199" s="51" t="s">
        <v>102</v>
      </c>
      <c r="B199" s="51" t="s">
        <v>71</v>
      </c>
      <c r="C199" s="51" t="s">
        <v>99</v>
      </c>
      <c r="D199" s="51" t="s">
        <v>98</v>
      </c>
    </row>
    <row r="200" spans="1:4" x14ac:dyDescent="0.2">
      <c r="A200" s="51" t="s">
        <v>102</v>
      </c>
      <c r="B200" s="51" t="s">
        <v>146</v>
      </c>
      <c r="C200" s="51" t="s">
        <v>442</v>
      </c>
      <c r="D200" s="51" t="s">
        <v>443</v>
      </c>
    </row>
    <row r="201" spans="1:4" x14ac:dyDescent="0.2">
      <c r="A201" s="51" t="s">
        <v>451</v>
      </c>
      <c r="B201" s="51" t="s">
        <v>146</v>
      </c>
      <c r="C201" s="51" t="s">
        <v>369</v>
      </c>
      <c r="D201" s="51" t="s">
        <v>188</v>
      </c>
    </row>
    <row r="202" spans="1:4" x14ac:dyDescent="0.2">
      <c r="A202" s="51" t="s">
        <v>113</v>
      </c>
      <c r="B202" s="51" t="s">
        <v>109</v>
      </c>
      <c r="C202" s="51" t="s">
        <v>108</v>
      </c>
      <c r="D202" s="51" t="s">
        <v>107</v>
      </c>
    </row>
    <row r="203" spans="1:4" x14ac:dyDescent="0.2">
      <c r="A203" s="51" t="s">
        <v>113</v>
      </c>
      <c r="B203" s="51" t="s">
        <v>146</v>
      </c>
      <c r="C203" s="51" t="s">
        <v>373</v>
      </c>
      <c r="D203" s="51" t="s">
        <v>374</v>
      </c>
    </row>
    <row r="204" spans="1:4" x14ac:dyDescent="0.2">
      <c r="A204" s="51" t="s">
        <v>54</v>
      </c>
      <c r="B204" s="51" t="s">
        <v>53</v>
      </c>
      <c r="C204" s="51" t="s">
        <v>52</v>
      </c>
      <c r="D204" s="51" t="s">
        <v>51</v>
      </c>
    </row>
    <row r="205" spans="1:4" x14ac:dyDescent="0.2">
      <c r="A205" s="51" t="s">
        <v>54</v>
      </c>
      <c r="B205" s="51" t="s">
        <v>71</v>
      </c>
      <c r="C205" s="51" t="s">
        <v>99</v>
      </c>
      <c r="D205" s="51" t="s">
        <v>98</v>
      </c>
    </row>
    <row r="206" spans="1:4" x14ac:dyDescent="0.2">
      <c r="A206" s="51" t="s">
        <v>452</v>
      </c>
      <c r="B206" s="51" t="s">
        <v>6</v>
      </c>
      <c r="C206" s="51" t="s">
        <v>22</v>
      </c>
      <c r="D206" s="51" t="s">
        <v>21</v>
      </c>
    </row>
    <row r="207" spans="1:4" x14ac:dyDescent="0.2">
      <c r="A207" s="51" t="s">
        <v>91</v>
      </c>
      <c r="B207" s="51" t="s">
        <v>71</v>
      </c>
      <c r="C207" s="51" t="s">
        <v>90</v>
      </c>
      <c r="D207" s="51" t="s">
        <v>89</v>
      </c>
    </row>
    <row r="208" spans="1:4" x14ac:dyDescent="0.2">
      <c r="A208" s="51" t="s">
        <v>91</v>
      </c>
      <c r="B208" s="51" t="s">
        <v>71</v>
      </c>
      <c r="C208" s="51" t="s">
        <v>346</v>
      </c>
      <c r="D208" s="51" t="s">
        <v>347</v>
      </c>
    </row>
    <row r="209" spans="1:4" x14ac:dyDescent="0.2">
      <c r="A209" s="51" t="s">
        <v>62</v>
      </c>
      <c r="B209" s="51" t="s">
        <v>71</v>
      </c>
      <c r="C209" s="51" t="s">
        <v>118</v>
      </c>
      <c r="D209" s="51" t="s">
        <v>117</v>
      </c>
    </row>
    <row r="210" spans="1:4" x14ac:dyDescent="0.2">
      <c r="A210" s="51" t="s">
        <v>62</v>
      </c>
      <c r="B210" s="51" t="s">
        <v>71</v>
      </c>
      <c r="C210" s="51" t="s">
        <v>453</v>
      </c>
      <c r="D210" s="51" t="s">
        <v>454</v>
      </c>
    </row>
    <row r="211" spans="1:4" x14ac:dyDescent="0.2">
      <c r="A211" s="51" t="s">
        <v>8</v>
      </c>
      <c r="B211" s="51" t="s">
        <v>6</v>
      </c>
      <c r="C211" s="51" t="s">
        <v>455</v>
      </c>
      <c r="D211" s="51" t="s">
        <v>456</v>
      </c>
    </row>
    <row r="212" spans="1:4" x14ac:dyDescent="0.2">
      <c r="A212" s="51" t="s">
        <v>8</v>
      </c>
      <c r="B212" s="51" t="s">
        <v>6</v>
      </c>
      <c r="C212" s="51" t="s">
        <v>40</v>
      </c>
      <c r="D212" s="51" t="s">
        <v>39</v>
      </c>
    </row>
    <row r="213" spans="1:4" x14ac:dyDescent="0.2">
      <c r="A213" s="51" t="s">
        <v>8</v>
      </c>
      <c r="B213" s="51" t="s">
        <v>6</v>
      </c>
      <c r="C213" s="51" t="s">
        <v>50</v>
      </c>
      <c r="D213" s="51" t="s">
        <v>49</v>
      </c>
    </row>
    <row r="214" spans="1:4" x14ac:dyDescent="0.2">
      <c r="A214" s="51" t="s">
        <v>8</v>
      </c>
      <c r="B214" s="51" t="s">
        <v>71</v>
      </c>
      <c r="C214" s="51" t="s">
        <v>457</v>
      </c>
      <c r="D214" s="51" t="s">
        <v>70</v>
      </c>
    </row>
    <row r="215" spans="1:4" x14ac:dyDescent="0.2">
      <c r="A215" s="51" t="s">
        <v>8</v>
      </c>
      <c r="B215" s="51" t="s">
        <v>71</v>
      </c>
      <c r="C215" s="51" t="s">
        <v>458</v>
      </c>
      <c r="D215" s="51" t="s">
        <v>459</v>
      </c>
    </row>
    <row r="216" spans="1:4" x14ac:dyDescent="0.2">
      <c r="A216" s="51" t="s">
        <v>20</v>
      </c>
      <c r="B216" s="51" t="s">
        <v>6</v>
      </c>
      <c r="C216" s="51" t="s">
        <v>28</v>
      </c>
      <c r="D216" s="51" t="s">
        <v>27</v>
      </c>
    </row>
    <row r="217" spans="1:4" x14ac:dyDescent="0.2">
      <c r="A217" s="51" t="s">
        <v>20</v>
      </c>
      <c r="B217" s="51" t="s">
        <v>71</v>
      </c>
      <c r="C217" s="51" t="s">
        <v>457</v>
      </c>
      <c r="D217" s="51" t="s">
        <v>70</v>
      </c>
    </row>
    <row r="218" spans="1:4" x14ac:dyDescent="0.2">
      <c r="A218" s="51" t="s">
        <v>20</v>
      </c>
      <c r="B218" s="51" t="s">
        <v>71</v>
      </c>
      <c r="C218" s="51" t="s">
        <v>405</v>
      </c>
      <c r="D218" s="51" t="s">
        <v>406</v>
      </c>
    </row>
    <row r="219" spans="1:4" x14ac:dyDescent="0.2">
      <c r="A219" s="51" t="s">
        <v>20</v>
      </c>
      <c r="B219" s="51" t="s">
        <v>71</v>
      </c>
      <c r="C219" s="51" t="s">
        <v>78</v>
      </c>
      <c r="D219" s="51" t="s">
        <v>77</v>
      </c>
    </row>
    <row r="220" spans="1:4" x14ac:dyDescent="0.2">
      <c r="A220" s="51" t="s">
        <v>20</v>
      </c>
      <c r="B220" s="51" t="s">
        <v>71</v>
      </c>
      <c r="C220" s="51" t="s">
        <v>395</v>
      </c>
      <c r="D220" s="51" t="s">
        <v>396</v>
      </c>
    </row>
    <row r="221" spans="1:4" x14ac:dyDescent="0.2">
      <c r="A221" s="51" t="s">
        <v>20</v>
      </c>
      <c r="B221" s="51" t="s">
        <v>71</v>
      </c>
      <c r="C221" s="51" t="s">
        <v>87</v>
      </c>
      <c r="D221" s="51" t="s">
        <v>86</v>
      </c>
    </row>
    <row r="222" spans="1:4" x14ac:dyDescent="0.2">
      <c r="A222" s="51" t="s">
        <v>20</v>
      </c>
      <c r="B222" s="51" t="s">
        <v>71</v>
      </c>
      <c r="C222" s="51" t="s">
        <v>460</v>
      </c>
      <c r="D222" s="51" t="s">
        <v>461</v>
      </c>
    </row>
    <row r="223" spans="1:4" x14ac:dyDescent="0.2">
      <c r="A223" s="51" t="s">
        <v>20</v>
      </c>
      <c r="B223" s="51" t="s">
        <v>71</v>
      </c>
      <c r="C223" s="51" t="s">
        <v>453</v>
      </c>
      <c r="D223" s="51" t="s">
        <v>454</v>
      </c>
    </row>
    <row r="224" spans="1:4" x14ac:dyDescent="0.2">
      <c r="A224" s="51" t="s">
        <v>20</v>
      </c>
      <c r="B224" s="51" t="s">
        <v>71</v>
      </c>
      <c r="C224" s="51" t="s">
        <v>135</v>
      </c>
      <c r="D224" s="51" t="s">
        <v>134</v>
      </c>
    </row>
    <row r="225" spans="1:4" x14ac:dyDescent="0.2">
      <c r="A225" s="51" t="s">
        <v>20</v>
      </c>
      <c r="B225" s="51" t="s">
        <v>71</v>
      </c>
      <c r="C225" s="51" t="s">
        <v>434</v>
      </c>
      <c r="D225" s="51" t="s">
        <v>435</v>
      </c>
    </row>
    <row r="226" spans="1:4" x14ac:dyDescent="0.2">
      <c r="A226" s="51" t="s">
        <v>20</v>
      </c>
      <c r="B226" s="51" t="s">
        <v>71</v>
      </c>
      <c r="C226" s="51" t="s">
        <v>462</v>
      </c>
      <c r="D226" s="51" t="s">
        <v>463</v>
      </c>
    </row>
    <row r="227" spans="1:4" x14ac:dyDescent="0.2">
      <c r="A227" s="51" t="s">
        <v>20</v>
      </c>
      <c r="B227" s="51" t="s">
        <v>71</v>
      </c>
      <c r="C227" s="51" t="s">
        <v>425</v>
      </c>
      <c r="D227" s="51" t="s">
        <v>426</v>
      </c>
    </row>
    <row r="228" spans="1:4" x14ac:dyDescent="0.2">
      <c r="A228" s="51" t="s">
        <v>20</v>
      </c>
      <c r="B228" s="51" t="s">
        <v>71</v>
      </c>
      <c r="C228" s="51" t="s">
        <v>365</v>
      </c>
      <c r="D228" s="51" t="s">
        <v>144</v>
      </c>
    </row>
    <row r="229" spans="1:4" x14ac:dyDescent="0.2">
      <c r="A229" s="51" t="s">
        <v>20</v>
      </c>
      <c r="B229" s="51" t="s">
        <v>421</v>
      </c>
      <c r="C229" s="51" t="s">
        <v>427</v>
      </c>
      <c r="D229" s="51" t="s">
        <v>428</v>
      </c>
    </row>
    <row r="230" spans="1:4" x14ac:dyDescent="0.2">
      <c r="A230" s="51" t="s">
        <v>20</v>
      </c>
      <c r="B230" s="51" t="s">
        <v>53</v>
      </c>
      <c r="C230" s="51" t="s">
        <v>216</v>
      </c>
      <c r="D230" s="51" t="s">
        <v>215</v>
      </c>
    </row>
    <row r="231" spans="1:4" x14ac:dyDescent="0.2">
      <c r="A231" s="51" t="s">
        <v>72</v>
      </c>
      <c r="B231" s="51" t="s">
        <v>71</v>
      </c>
      <c r="C231" s="51" t="s">
        <v>405</v>
      </c>
      <c r="D231" s="51" t="s">
        <v>406</v>
      </c>
    </row>
    <row r="232" spans="1:4" x14ac:dyDescent="0.2">
      <c r="A232" s="51" t="s">
        <v>72</v>
      </c>
      <c r="B232" s="51" t="s">
        <v>71</v>
      </c>
      <c r="C232" s="51" t="s">
        <v>458</v>
      </c>
      <c r="D232" s="51" t="s">
        <v>459</v>
      </c>
    </row>
    <row r="233" spans="1:4" x14ac:dyDescent="0.2">
      <c r="A233" s="51" t="s">
        <v>72</v>
      </c>
      <c r="B233" s="51" t="s">
        <v>71</v>
      </c>
      <c r="C233" s="51" t="s">
        <v>453</v>
      </c>
      <c r="D233" s="51" t="s">
        <v>454</v>
      </c>
    </row>
    <row r="234" spans="1:4" x14ac:dyDescent="0.2">
      <c r="A234" s="51" t="s">
        <v>60</v>
      </c>
      <c r="B234" s="51" t="s">
        <v>6</v>
      </c>
      <c r="C234" s="51" t="s">
        <v>34</v>
      </c>
      <c r="D234" s="51" t="s">
        <v>33</v>
      </c>
    </row>
    <row r="235" spans="1:4" x14ac:dyDescent="0.2">
      <c r="A235" s="51" t="s">
        <v>60</v>
      </c>
      <c r="B235" s="51" t="s">
        <v>53</v>
      </c>
      <c r="C235" s="51" t="s">
        <v>56</v>
      </c>
      <c r="D235" s="51" t="s">
        <v>55</v>
      </c>
    </row>
    <row r="236" spans="1:4" x14ac:dyDescent="0.2">
      <c r="A236" s="51" t="s">
        <v>60</v>
      </c>
      <c r="B236" s="51" t="s">
        <v>53</v>
      </c>
      <c r="C236" s="51" t="s">
        <v>424</v>
      </c>
      <c r="D236" s="51" t="s">
        <v>61</v>
      </c>
    </row>
    <row r="237" spans="1:4" x14ac:dyDescent="0.2">
      <c r="A237" s="51" t="s">
        <v>60</v>
      </c>
      <c r="B237" s="51" t="s">
        <v>53</v>
      </c>
      <c r="C237" s="51" t="s">
        <v>65</v>
      </c>
      <c r="D237" s="51" t="s">
        <v>64</v>
      </c>
    </row>
    <row r="238" spans="1:4" x14ac:dyDescent="0.2">
      <c r="A238" s="51" t="s">
        <v>60</v>
      </c>
      <c r="B238" s="51" t="s">
        <v>71</v>
      </c>
      <c r="C238" s="51" t="s">
        <v>457</v>
      </c>
      <c r="D238" s="51" t="s">
        <v>70</v>
      </c>
    </row>
    <row r="239" spans="1:4" x14ac:dyDescent="0.2">
      <c r="A239" s="51" t="s">
        <v>60</v>
      </c>
      <c r="B239" s="51" t="s">
        <v>71</v>
      </c>
      <c r="C239" s="51" t="s">
        <v>87</v>
      </c>
      <c r="D239" s="51" t="s">
        <v>86</v>
      </c>
    </row>
    <row r="240" spans="1:4" x14ac:dyDescent="0.2">
      <c r="A240" s="51" t="s">
        <v>60</v>
      </c>
      <c r="B240" s="51" t="s">
        <v>71</v>
      </c>
      <c r="C240" s="51" t="s">
        <v>93</v>
      </c>
      <c r="D240" s="51" t="s">
        <v>92</v>
      </c>
    </row>
    <row r="241" spans="1:4" x14ac:dyDescent="0.2">
      <c r="A241" s="51" t="s">
        <v>60</v>
      </c>
      <c r="B241" s="51" t="s">
        <v>71</v>
      </c>
      <c r="C241" s="51" t="s">
        <v>460</v>
      </c>
      <c r="D241" s="51" t="s">
        <v>461</v>
      </c>
    </row>
    <row r="242" spans="1:4" x14ac:dyDescent="0.2">
      <c r="A242" s="51" t="s">
        <v>60</v>
      </c>
      <c r="B242" s="51" t="s">
        <v>109</v>
      </c>
      <c r="C242" s="51" t="s">
        <v>127</v>
      </c>
      <c r="D242" s="51" t="s">
        <v>126</v>
      </c>
    </row>
    <row r="243" spans="1:4" x14ac:dyDescent="0.2">
      <c r="A243" s="51" t="s">
        <v>60</v>
      </c>
      <c r="B243" s="51" t="s">
        <v>71</v>
      </c>
      <c r="C243" s="51" t="s">
        <v>453</v>
      </c>
      <c r="D243" s="51" t="s">
        <v>454</v>
      </c>
    </row>
    <row r="244" spans="1:4" x14ac:dyDescent="0.2">
      <c r="A244" s="51" t="s">
        <v>60</v>
      </c>
      <c r="B244" s="51" t="s">
        <v>71</v>
      </c>
      <c r="C244" s="51" t="s">
        <v>135</v>
      </c>
      <c r="D244" s="51" t="s">
        <v>134</v>
      </c>
    </row>
    <row r="245" spans="1:4" x14ac:dyDescent="0.2">
      <c r="A245" s="51" t="s">
        <v>60</v>
      </c>
      <c r="B245" s="51" t="s">
        <v>71</v>
      </c>
      <c r="C245" s="51" t="s">
        <v>434</v>
      </c>
      <c r="D245" s="51" t="s">
        <v>435</v>
      </c>
    </row>
    <row r="246" spans="1:4" x14ac:dyDescent="0.2">
      <c r="A246" s="51" t="s">
        <v>60</v>
      </c>
      <c r="B246" s="51" t="s">
        <v>53</v>
      </c>
      <c r="C246" s="51" t="s">
        <v>216</v>
      </c>
      <c r="D246" s="51" t="s">
        <v>215</v>
      </c>
    </row>
    <row r="247" spans="1:4" x14ac:dyDescent="0.2">
      <c r="A247" s="51" t="s">
        <v>7</v>
      </c>
      <c r="B247" s="51" t="s">
        <v>6</v>
      </c>
      <c r="C247" s="51" t="s">
        <v>5</v>
      </c>
      <c r="D247" s="51" t="s">
        <v>4</v>
      </c>
    </row>
    <row r="248" spans="1:4" x14ac:dyDescent="0.2">
      <c r="A248" s="51" t="s">
        <v>464</v>
      </c>
      <c r="B248" s="51" t="s">
        <v>146</v>
      </c>
      <c r="C248" s="51" t="s">
        <v>373</v>
      </c>
      <c r="D248" s="51" t="s">
        <v>374</v>
      </c>
    </row>
    <row r="249" spans="1:4" x14ac:dyDescent="0.2">
      <c r="A249" s="51" t="s">
        <v>465</v>
      </c>
      <c r="B249" s="51" t="s">
        <v>71</v>
      </c>
      <c r="C249" s="51" t="s">
        <v>99</v>
      </c>
      <c r="D249" s="51" t="s">
        <v>98</v>
      </c>
    </row>
    <row r="250" spans="1:4" x14ac:dyDescent="0.2">
      <c r="A250" s="51" t="s">
        <v>125</v>
      </c>
      <c r="B250" s="51" t="s">
        <v>71</v>
      </c>
      <c r="C250" s="51" t="s">
        <v>124</v>
      </c>
      <c r="D250" s="51" t="s">
        <v>123</v>
      </c>
    </row>
    <row r="251" spans="1:4" x14ac:dyDescent="0.2">
      <c r="A251" s="51" t="s">
        <v>128</v>
      </c>
      <c r="B251" s="51" t="s">
        <v>71</v>
      </c>
      <c r="C251" s="51" t="s">
        <v>124</v>
      </c>
      <c r="D251" s="51" t="s">
        <v>123</v>
      </c>
    </row>
    <row r="252" spans="1:4" x14ac:dyDescent="0.2">
      <c r="A252" s="51" t="s">
        <v>466</v>
      </c>
      <c r="B252" s="51" t="s">
        <v>109</v>
      </c>
      <c r="C252" s="51" t="s">
        <v>127</v>
      </c>
      <c r="D252" s="51" t="s">
        <v>126</v>
      </c>
    </row>
    <row r="253" spans="1:4" x14ac:dyDescent="0.2">
      <c r="A253" s="51" t="s">
        <v>16</v>
      </c>
      <c r="B253" s="51" t="s">
        <v>6</v>
      </c>
      <c r="C253" s="51" t="s">
        <v>22</v>
      </c>
      <c r="D253" s="51" t="s">
        <v>21</v>
      </c>
    </row>
    <row r="254" spans="1:4" x14ac:dyDescent="0.2">
      <c r="A254" s="51" t="s">
        <v>16</v>
      </c>
      <c r="B254" s="51" t="s">
        <v>6</v>
      </c>
      <c r="C254" s="51" t="s">
        <v>31</v>
      </c>
      <c r="D254" s="51" t="s">
        <v>30</v>
      </c>
    </row>
    <row r="255" spans="1:4" x14ac:dyDescent="0.2">
      <c r="A255" s="51" t="s">
        <v>467</v>
      </c>
      <c r="B255" s="51" t="s">
        <v>6</v>
      </c>
      <c r="C255" s="51" t="s">
        <v>468</v>
      </c>
      <c r="D255" s="51" t="s">
        <v>469</v>
      </c>
    </row>
    <row r="256" spans="1:4" x14ac:dyDescent="0.2">
      <c r="A256" s="51" t="s">
        <v>467</v>
      </c>
      <c r="B256" s="51" t="s">
        <v>71</v>
      </c>
      <c r="C256" s="51" t="s">
        <v>407</v>
      </c>
      <c r="D256" s="51" t="s">
        <v>408</v>
      </c>
    </row>
    <row r="257" spans="1:4" x14ac:dyDescent="0.2">
      <c r="A257" s="51" t="s">
        <v>467</v>
      </c>
      <c r="B257" s="51" t="s">
        <v>53</v>
      </c>
      <c r="C257" s="51" t="s">
        <v>132</v>
      </c>
      <c r="D257" s="51" t="s">
        <v>131</v>
      </c>
    </row>
    <row r="258" spans="1:4" x14ac:dyDescent="0.2">
      <c r="A258" s="51" t="s">
        <v>470</v>
      </c>
      <c r="B258" s="51" t="s">
        <v>71</v>
      </c>
      <c r="C258" s="51" t="s">
        <v>405</v>
      </c>
      <c r="D258" s="51" t="s">
        <v>406</v>
      </c>
    </row>
    <row r="259" spans="1:4" x14ac:dyDescent="0.2">
      <c r="A259" s="51" t="s">
        <v>471</v>
      </c>
      <c r="B259" s="51" t="s">
        <v>146</v>
      </c>
      <c r="C259" s="51" t="s">
        <v>212</v>
      </c>
      <c r="D259" s="51" t="s">
        <v>211</v>
      </c>
    </row>
  </sheetData>
  <autoFilter ref="A2:D259" xr:uid="{00000000-0009-0000-0000-000001000000}"/>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8947-68F5-49D8-B60C-DEEB0F01C50B}">
  <dimension ref="A1:D27"/>
  <sheetViews>
    <sheetView workbookViewId="0"/>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116" t="s">
        <v>503</v>
      </c>
      <c r="B2" s="117"/>
      <c r="C2" s="117"/>
      <c r="D2" s="118"/>
    </row>
    <row r="3" spans="1:4" ht="13.5" thickBot="1" x14ac:dyDescent="0.25"/>
    <row r="4" spans="1:4" ht="45.75" thickBot="1" x14ac:dyDescent="0.25">
      <c r="A4" s="69" t="s">
        <v>484</v>
      </c>
      <c r="B4" s="69" t="s">
        <v>483</v>
      </c>
      <c r="C4" s="69" t="s">
        <v>482</v>
      </c>
      <c r="D4" s="68" t="s">
        <v>481</v>
      </c>
    </row>
    <row r="5" spans="1:4" ht="15" x14ac:dyDescent="0.25">
      <c r="A5" s="67" t="s">
        <v>480</v>
      </c>
      <c r="B5" s="66">
        <v>7</v>
      </c>
      <c r="C5" s="66">
        <v>7</v>
      </c>
      <c r="D5" s="65">
        <f t="shared" ref="D5:D14" si="0">+B5/C5</f>
        <v>1</v>
      </c>
    </row>
    <row r="6" spans="1:4" ht="15" x14ac:dyDescent="0.25">
      <c r="A6" s="64" t="s">
        <v>479</v>
      </c>
      <c r="B6" s="63">
        <v>23</v>
      </c>
      <c r="C6" s="63">
        <v>24</v>
      </c>
      <c r="D6" s="62">
        <f t="shared" si="0"/>
        <v>0.95833333333333337</v>
      </c>
    </row>
    <row r="7" spans="1:4" ht="15" x14ac:dyDescent="0.25">
      <c r="A7" s="64" t="s">
        <v>478</v>
      </c>
      <c r="B7" s="63">
        <v>5</v>
      </c>
      <c r="C7" s="63">
        <v>6</v>
      </c>
      <c r="D7" s="62">
        <f t="shared" si="0"/>
        <v>0.83333333333333337</v>
      </c>
    </row>
    <row r="8" spans="1:4" ht="15" x14ac:dyDescent="0.25">
      <c r="A8" s="64" t="s">
        <v>477</v>
      </c>
      <c r="B8" s="63">
        <v>11</v>
      </c>
      <c r="C8" s="63">
        <v>12</v>
      </c>
      <c r="D8" s="62">
        <f t="shared" si="0"/>
        <v>0.91666666666666663</v>
      </c>
    </row>
    <row r="9" spans="1:4" ht="15" x14ac:dyDescent="0.25">
      <c r="A9" s="64" t="s">
        <v>476</v>
      </c>
      <c r="B9" s="63">
        <v>2</v>
      </c>
      <c r="C9" s="63">
        <v>4</v>
      </c>
      <c r="D9" s="62">
        <f t="shared" si="0"/>
        <v>0.5</v>
      </c>
    </row>
    <row r="10" spans="1:4" ht="15" x14ac:dyDescent="0.25">
      <c r="A10" s="64" t="s">
        <v>475</v>
      </c>
      <c r="B10" s="63">
        <v>2</v>
      </c>
      <c r="C10" s="63">
        <v>3</v>
      </c>
      <c r="D10" s="62">
        <f t="shared" si="0"/>
        <v>0.66666666666666663</v>
      </c>
    </row>
    <row r="11" spans="1:4" ht="15" x14ac:dyDescent="0.25">
      <c r="A11" s="64" t="s">
        <v>474</v>
      </c>
      <c r="B11" s="63">
        <v>28</v>
      </c>
      <c r="C11" s="63">
        <v>49</v>
      </c>
      <c r="D11" s="62">
        <f t="shared" si="0"/>
        <v>0.5714285714285714</v>
      </c>
    </row>
    <row r="12" spans="1:4" ht="15" x14ac:dyDescent="0.25">
      <c r="A12" s="64" t="s">
        <v>473</v>
      </c>
      <c r="B12" s="63">
        <v>22</v>
      </c>
      <c r="C12" s="63">
        <v>31</v>
      </c>
      <c r="D12" s="62">
        <f t="shared" si="0"/>
        <v>0.70967741935483875</v>
      </c>
    </row>
    <row r="13" spans="1:4" ht="25.5" customHeight="1" thickBot="1" x14ac:dyDescent="0.25">
      <c r="A13" s="61" t="s">
        <v>472</v>
      </c>
      <c r="B13" s="60">
        <v>10</v>
      </c>
      <c r="C13" s="60">
        <v>16</v>
      </c>
      <c r="D13" s="59">
        <f t="shared" si="0"/>
        <v>0.625</v>
      </c>
    </row>
    <row r="14" spans="1:4" ht="15.75" thickBot="1" x14ac:dyDescent="0.3">
      <c r="A14" s="58" t="s">
        <v>509</v>
      </c>
      <c r="B14" s="57">
        <f>SUM(B5:B13)</f>
        <v>110</v>
      </c>
      <c r="C14" s="57">
        <f>SUM(C5:C13)</f>
        <v>152</v>
      </c>
      <c r="D14" s="56">
        <f t="shared" si="0"/>
        <v>0.72368421052631582</v>
      </c>
    </row>
    <row r="16" spans="1:4" ht="13.5" thickBot="1" x14ac:dyDescent="0.25"/>
    <row r="17" spans="1:4" ht="60" customHeight="1" thickBot="1" x14ac:dyDescent="0.25">
      <c r="A17" s="119" t="s">
        <v>514</v>
      </c>
      <c r="B17" s="120"/>
      <c r="C17" s="120"/>
      <c r="D17" s="121"/>
    </row>
    <row r="19" spans="1:4" ht="15" customHeight="1" x14ac:dyDescent="0.2">
      <c r="A19" s="122" t="s">
        <v>504</v>
      </c>
      <c r="B19" s="123"/>
      <c r="C19" s="123"/>
      <c r="D19" s="123"/>
    </row>
    <row r="20" spans="1:4" x14ac:dyDescent="0.2">
      <c r="A20" s="115" t="s">
        <v>511</v>
      </c>
      <c r="B20" s="124"/>
      <c r="C20" s="124"/>
      <c r="D20" s="124"/>
    </row>
    <row r="21" spans="1:4" x14ac:dyDescent="0.2">
      <c r="A21" s="115" t="s">
        <v>512</v>
      </c>
      <c r="B21" s="124"/>
      <c r="C21" s="124"/>
      <c r="D21" s="124"/>
    </row>
    <row r="22" spans="1:4" ht="61.5" customHeight="1" x14ac:dyDescent="0.2">
      <c r="A22" s="115" t="s">
        <v>513</v>
      </c>
      <c r="B22" s="115"/>
      <c r="C22" s="115"/>
      <c r="D22" s="115"/>
    </row>
    <row r="23" spans="1:4" ht="36.75" customHeight="1" x14ac:dyDescent="0.2">
      <c r="A23" s="112" t="s">
        <v>515</v>
      </c>
      <c r="B23" s="113"/>
      <c r="C23" s="113"/>
      <c r="D23" s="113"/>
    </row>
    <row r="24" spans="1:4" ht="29.25" customHeight="1" x14ac:dyDescent="0.2">
      <c r="A24" s="114" t="s">
        <v>516</v>
      </c>
      <c r="B24" s="113"/>
      <c r="C24" s="113"/>
      <c r="D24" s="113"/>
    </row>
    <row r="25" spans="1:4" ht="15" x14ac:dyDescent="0.2">
      <c r="A25" s="114" t="s">
        <v>517</v>
      </c>
      <c r="B25" s="114"/>
      <c r="C25" s="114"/>
      <c r="D25" s="114"/>
    </row>
    <row r="26" spans="1:4" ht="15" x14ac:dyDescent="0.25">
      <c r="A26" s="54"/>
      <c r="B26" s="111"/>
      <c r="C26" s="111"/>
      <c r="D26" s="53"/>
    </row>
    <row r="27" spans="1:4" ht="15" x14ac:dyDescent="0.25">
      <c r="A27" s="55" t="s">
        <v>505</v>
      </c>
      <c r="B27" s="54"/>
      <c r="C27" s="54"/>
      <c r="D27" s="53"/>
    </row>
  </sheetData>
  <mergeCells count="10">
    <mergeCell ref="B26:C26"/>
    <mergeCell ref="A23:D23"/>
    <mergeCell ref="A24:D24"/>
    <mergeCell ref="A22:D22"/>
    <mergeCell ref="A2:D2"/>
    <mergeCell ref="A17:D17"/>
    <mergeCell ref="A19:D19"/>
    <mergeCell ref="A20:D20"/>
    <mergeCell ref="A21:D21"/>
    <mergeCell ref="A25:D2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FDD8-2DB4-4B2D-9FBF-9DAE3A200639}">
  <dimension ref="A3:F46"/>
  <sheetViews>
    <sheetView zoomScaleNormal="100" workbookViewId="0">
      <selection activeCell="G43" sqref="G43"/>
    </sheetView>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3" spans="6:6" ht="21" customHeight="1" x14ac:dyDescent="0.2"/>
    <row r="10" spans="6:6" x14ac:dyDescent="0.2">
      <c r="F10" s="105"/>
    </row>
    <row r="14" spans="6:6" x14ac:dyDescent="0.2">
      <c r="F14" s="104"/>
    </row>
    <row r="15" spans="6:6" x14ac:dyDescent="0.2">
      <c r="F15" s="104"/>
    </row>
    <row r="20" spans="1:6" ht="16.5" customHeight="1" x14ac:dyDescent="0.2"/>
    <row r="27" spans="1:6" ht="13.5" thickBot="1" x14ac:dyDescent="0.25"/>
    <row r="28" spans="1:6" x14ac:dyDescent="0.2">
      <c r="A28" s="125" t="s">
        <v>506</v>
      </c>
      <c r="B28" s="126"/>
      <c r="C28" s="126"/>
      <c r="D28" s="126"/>
      <c r="E28" s="127"/>
    </row>
    <row r="29" spans="1:6" ht="13.5" thickBot="1" x14ac:dyDescent="0.25">
      <c r="A29" s="128"/>
      <c r="B29" s="129"/>
      <c r="C29" s="130"/>
      <c r="D29" s="129"/>
      <c r="E29" s="131"/>
    </row>
    <row r="30" spans="1:6" ht="26.25" thickBot="1" x14ac:dyDescent="0.25">
      <c r="A30" s="102" t="s">
        <v>499</v>
      </c>
      <c r="B30" s="103" t="s">
        <v>507</v>
      </c>
      <c r="C30" s="102" t="s">
        <v>508</v>
      </c>
      <c r="D30" s="102" t="s">
        <v>498</v>
      </c>
      <c r="E30" s="101" t="s">
        <v>497</v>
      </c>
    </row>
    <row r="31" spans="1:6" x14ac:dyDescent="0.2">
      <c r="A31" s="77" t="s">
        <v>496</v>
      </c>
      <c r="B31" s="76">
        <v>1847704.3338127041</v>
      </c>
      <c r="C31" s="76">
        <v>2179359.4444444445</v>
      </c>
      <c r="D31" s="100">
        <f t="shared" ref="D31:D44" si="0">+C31/C$44</f>
        <v>9.6496771787736177E-2</v>
      </c>
      <c r="E31" s="99">
        <f t="shared" ref="E31:E46" si="1">+C31/B31-1</f>
        <v>0.17949576918909749</v>
      </c>
      <c r="F31" s="1"/>
    </row>
    <row r="32" spans="1:6" x14ac:dyDescent="0.2">
      <c r="A32" s="93" t="s">
        <v>495</v>
      </c>
      <c r="B32" s="92">
        <v>110221.8470752922</v>
      </c>
      <c r="C32" s="92">
        <v>183332.94444444444</v>
      </c>
      <c r="D32" s="98">
        <f t="shared" si="0"/>
        <v>8.1175399250117807E-3</v>
      </c>
      <c r="E32" s="97">
        <f t="shared" si="1"/>
        <v>0.663308584542321</v>
      </c>
      <c r="F32" s="1"/>
    </row>
    <row r="33" spans="1:6" x14ac:dyDescent="0.2">
      <c r="A33" s="93" t="s">
        <v>494</v>
      </c>
      <c r="B33" s="92">
        <v>1795426.4649974359</v>
      </c>
      <c r="C33" s="92">
        <v>2004524.111111111</v>
      </c>
      <c r="D33" s="98">
        <f t="shared" si="0"/>
        <v>8.8755485556083757E-2</v>
      </c>
      <c r="E33" s="97">
        <f t="shared" si="1"/>
        <v>0.11646126989331962</v>
      </c>
      <c r="F33" s="1"/>
    </row>
    <row r="34" spans="1:6" x14ac:dyDescent="0.2">
      <c r="A34" s="93" t="s">
        <v>243</v>
      </c>
      <c r="B34" s="92">
        <v>3181625.4681245852</v>
      </c>
      <c r="C34" s="92">
        <v>3146062.4444444445</v>
      </c>
      <c r="D34" s="98">
        <f t="shared" si="0"/>
        <v>0.13930004548144279</v>
      </c>
      <c r="E34" s="97">
        <f t="shared" si="1"/>
        <v>-1.1177627296623083E-2</v>
      </c>
      <c r="F34" s="1"/>
    </row>
    <row r="35" spans="1:6" x14ac:dyDescent="0.2">
      <c r="A35" s="93" t="s">
        <v>493</v>
      </c>
      <c r="B35" s="92">
        <v>553326.66341071308</v>
      </c>
      <c r="C35" s="92">
        <v>461512.83333333331</v>
      </c>
      <c r="D35" s="98">
        <f t="shared" si="0"/>
        <v>2.0434673439851399E-2</v>
      </c>
      <c r="E35" s="97">
        <f t="shared" si="1"/>
        <v>-0.16593060871391607</v>
      </c>
      <c r="F35" s="1"/>
    </row>
    <row r="36" spans="1:6" x14ac:dyDescent="0.2">
      <c r="A36" s="93" t="s">
        <v>245</v>
      </c>
      <c r="B36" s="92">
        <v>5123412.752827011</v>
      </c>
      <c r="C36" s="92">
        <v>4669057.444444444</v>
      </c>
      <c r="D36" s="91">
        <f t="shared" si="0"/>
        <v>0.20673458516855109</v>
      </c>
      <c r="E36" s="90">
        <f t="shared" si="1"/>
        <v>-8.8682159783410319E-2</v>
      </c>
      <c r="F36" s="1"/>
    </row>
    <row r="37" spans="1:6" x14ac:dyDescent="0.2">
      <c r="A37" s="93" t="s">
        <v>492</v>
      </c>
      <c r="B37" s="92">
        <v>832568.62274076068</v>
      </c>
      <c r="C37" s="92">
        <v>1123356.7222222222</v>
      </c>
      <c r="D37" s="91">
        <f t="shared" si="0"/>
        <v>4.973952210445496E-2</v>
      </c>
      <c r="E37" s="90">
        <f t="shared" si="1"/>
        <v>0.34926622447553513</v>
      </c>
      <c r="F37" s="1"/>
    </row>
    <row r="38" spans="1:6" ht="13.5" thickBot="1" x14ac:dyDescent="0.25">
      <c r="A38" s="89" t="s">
        <v>491</v>
      </c>
      <c r="B38" s="88">
        <v>2475639.196478175</v>
      </c>
      <c r="C38" s="88">
        <v>3267471.111111111</v>
      </c>
      <c r="D38" s="87">
        <f t="shared" si="0"/>
        <v>0.14467572796936443</v>
      </c>
      <c r="E38" s="86">
        <f t="shared" si="1"/>
        <v>0.3198494820082789</v>
      </c>
      <c r="F38" s="1"/>
    </row>
    <row r="39" spans="1:6" ht="13.5" thickBot="1" x14ac:dyDescent="0.25">
      <c r="A39" s="85" t="s">
        <v>306</v>
      </c>
      <c r="B39" s="84">
        <v>15919925.349466678</v>
      </c>
      <c r="C39" s="84">
        <v>17034677.055555552</v>
      </c>
      <c r="D39" s="83">
        <f t="shared" si="0"/>
        <v>0.75425435143249631</v>
      </c>
      <c r="E39" s="82">
        <f t="shared" si="1"/>
        <v>7.0022420433411003E-2</v>
      </c>
      <c r="F39" s="1"/>
    </row>
    <row r="40" spans="1:6" x14ac:dyDescent="0.2">
      <c r="A40" s="96" t="s">
        <v>490</v>
      </c>
      <c r="B40" s="95">
        <v>2497280.8225405067</v>
      </c>
      <c r="C40" s="95">
        <v>2565261.5</v>
      </c>
      <c r="D40" s="94">
        <f t="shared" si="0"/>
        <v>0.11358358263130283</v>
      </c>
      <c r="E40" s="74">
        <f t="shared" si="1"/>
        <v>2.7221879432180129E-2</v>
      </c>
      <c r="F40" s="1"/>
    </row>
    <row r="41" spans="1:6" x14ac:dyDescent="0.2">
      <c r="A41" s="93" t="s">
        <v>489</v>
      </c>
      <c r="B41" s="92">
        <v>1834998.3563546687</v>
      </c>
      <c r="C41" s="92">
        <v>1949363.111111111</v>
      </c>
      <c r="D41" s="91">
        <f t="shared" si="0"/>
        <v>8.6313089721770056E-2</v>
      </c>
      <c r="E41" s="90">
        <f t="shared" si="1"/>
        <v>6.2324172858462035E-2</v>
      </c>
      <c r="F41" s="1"/>
    </row>
    <row r="42" spans="1:6" ht="13.5" thickBot="1" x14ac:dyDescent="0.25">
      <c r="A42" s="89" t="s">
        <v>488</v>
      </c>
      <c r="B42" s="88">
        <v>1045105.4020826195</v>
      </c>
      <c r="C42" s="88">
        <v>1035489.5555555555</v>
      </c>
      <c r="D42" s="87">
        <f t="shared" si="0"/>
        <v>4.5848976214430959E-2</v>
      </c>
      <c r="E42" s="86">
        <f t="shared" si="1"/>
        <v>-9.2008389851416794E-3</v>
      </c>
      <c r="F42" s="1"/>
    </row>
    <row r="43" spans="1:6" ht="13.5" thickBot="1" x14ac:dyDescent="0.25">
      <c r="A43" s="85" t="s">
        <v>310</v>
      </c>
      <c r="B43" s="84">
        <v>5377384.5809777947</v>
      </c>
      <c r="C43" s="84">
        <v>5550114.166666666</v>
      </c>
      <c r="D43" s="83">
        <f t="shared" si="0"/>
        <v>0.24574564856750383</v>
      </c>
      <c r="E43" s="82">
        <f t="shared" si="1"/>
        <v>3.2121486400636723E-2</v>
      </c>
      <c r="F43" s="1"/>
    </row>
    <row r="44" spans="1:6" ht="13.5" thickBot="1" x14ac:dyDescent="0.25">
      <c r="A44" s="81" t="s">
        <v>487</v>
      </c>
      <c r="B44" s="80">
        <v>21297309.930444472</v>
      </c>
      <c r="C44" s="80">
        <v>22584791.222222216</v>
      </c>
      <c r="D44" s="79">
        <f t="shared" si="0"/>
        <v>1</v>
      </c>
      <c r="E44" s="78">
        <f t="shared" si="1"/>
        <v>6.0452765911871875E-2</v>
      </c>
      <c r="F44" s="1"/>
    </row>
    <row r="45" spans="1:6" x14ac:dyDescent="0.2">
      <c r="A45" s="77" t="s">
        <v>486</v>
      </c>
      <c r="B45" s="76">
        <v>274318</v>
      </c>
      <c r="C45" s="76">
        <v>216902</v>
      </c>
      <c r="D45" s="75"/>
      <c r="E45" s="74">
        <f t="shared" si="1"/>
        <v>-0.20930452977930725</v>
      </c>
      <c r="F45" s="1"/>
    </row>
    <row r="46" spans="1:6" ht="13.5" thickBot="1" x14ac:dyDescent="0.25">
      <c r="A46" s="73" t="s">
        <v>485</v>
      </c>
      <c r="B46" s="72">
        <v>174</v>
      </c>
      <c r="C46" s="72">
        <v>169</v>
      </c>
      <c r="D46" s="71"/>
      <c r="E46" s="70">
        <f t="shared" si="1"/>
        <v>-2.8735632183908066E-2</v>
      </c>
      <c r="F46" s="1"/>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BF5C-8517-4818-B20F-B488B4CCCB25}">
  <dimension ref="A1:P73"/>
  <sheetViews>
    <sheetView zoomScaleNormal="100" workbookViewId="0">
      <selection activeCell="O11" sqref="O11"/>
    </sheetView>
  </sheetViews>
  <sheetFormatPr baseColWidth="10" defaultRowHeight="12.75" x14ac:dyDescent="0.2"/>
  <cols>
    <col min="1" max="1" width="24.7109375" style="5" bestFit="1" customWidth="1"/>
    <col min="2" max="14" width="11.42578125" style="4"/>
    <col min="15" max="15" width="13.140625" style="4" customWidth="1"/>
    <col min="16" max="16384" width="11.42578125" style="4"/>
  </cols>
  <sheetData>
    <row r="1" spans="1:16" ht="15" x14ac:dyDescent="0.2">
      <c r="A1" s="136" t="s">
        <v>261</v>
      </c>
      <c r="B1" s="137"/>
      <c r="C1" s="137"/>
      <c r="D1" s="137"/>
      <c r="E1" s="137"/>
      <c r="F1" s="137"/>
      <c r="G1" s="137"/>
      <c r="H1" s="137"/>
      <c r="I1" s="137"/>
      <c r="J1" s="137"/>
      <c r="K1" s="137"/>
      <c r="L1" s="137"/>
      <c r="M1" s="137"/>
      <c r="N1" s="138"/>
    </row>
    <row r="2" spans="1:16" ht="15" x14ac:dyDescent="0.2">
      <c r="A2" s="139" t="s">
        <v>262</v>
      </c>
      <c r="B2" s="140"/>
      <c r="C2" s="140"/>
      <c r="D2" s="140"/>
      <c r="E2" s="140"/>
      <c r="F2" s="140"/>
      <c r="G2" s="140"/>
      <c r="H2" s="140"/>
      <c r="I2" s="140"/>
      <c r="J2" s="140"/>
      <c r="K2" s="140"/>
      <c r="L2" s="140"/>
      <c r="M2" s="140"/>
      <c r="N2" s="141"/>
    </row>
    <row r="3" spans="1:16" s="7" customFormat="1" ht="25.5" x14ac:dyDescent="0.2">
      <c r="A3" s="8" t="s">
        <v>260</v>
      </c>
      <c r="B3" s="8" t="s">
        <v>256</v>
      </c>
      <c r="C3" s="8" t="s">
        <v>257</v>
      </c>
      <c r="D3" s="8" t="s">
        <v>172</v>
      </c>
      <c r="E3" s="8" t="s">
        <v>172</v>
      </c>
      <c r="F3" s="8" t="s">
        <v>172</v>
      </c>
      <c r="G3" s="8" t="s">
        <v>211</v>
      </c>
      <c r="H3" s="8" t="s">
        <v>188</v>
      </c>
      <c r="I3" s="8" t="s">
        <v>258</v>
      </c>
      <c r="J3" s="8" t="s">
        <v>217</v>
      </c>
      <c r="K3" s="8" t="s">
        <v>172</v>
      </c>
      <c r="L3" s="8" t="s">
        <v>211</v>
      </c>
      <c r="M3" s="8" t="s">
        <v>211</v>
      </c>
      <c r="N3" s="8" t="s">
        <v>217</v>
      </c>
      <c r="O3" s="153" t="s">
        <v>518</v>
      </c>
    </row>
    <row r="4" spans="1:16" x14ac:dyDescent="0.2">
      <c r="A4" s="8" t="s">
        <v>259</v>
      </c>
      <c r="B4" s="8" t="s">
        <v>154</v>
      </c>
      <c r="C4" s="8" t="s">
        <v>160</v>
      </c>
      <c r="D4" s="8" t="s">
        <v>158</v>
      </c>
      <c r="E4" s="8" t="s">
        <v>170</v>
      </c>
      <c r="F4" s="8" t="s">
        <v>174</v>
      </c>
      <c r="G4" s="8" t="s">
        <v>214</v>
      </c>
      <c r="H4" s="8" t="s">
        <v>189</v>
      </c>
      <c r="I4" s="8" t="s">
        <v>147</v>
      </c>
      <c r="J4" s="8" t="s">
        <v>171</v>
      </c>
      <c r="K4" s="8" t="s">
        <v>159</v>
      </c>
      <c r="L4" s="8" t="s">
        <v>100</v>
      </c>
      <c r="M4" s="8" t="s">
        <v>213</v>
      </c>
      <c r="N4" s="8" t="s">
        <v>179</v>
      </c>
      <c r="O4" s="153"/>
    </row>
    <row r="5" spans="1:16" x14ac:dyDescent="0.2">
      <c r="A5" s="9" t="s">
        <v>251</v>
      </c>
      <c r="B5" s="10">
        <v>2170366</v>
      </c>
      <c r="C5" s="10">
        <v>1932210.6666666667</v>
      </c>
      <c r="D5" s="10">
        <v>2092296</v>
      </c>
      <c r="E5" s="10">
        <v>3640003</v>
      </c>
      <c r="F5" s="10">
        <v>4326544</v>
      </c>
      <c r="G5" s="10">
        <v>1015503</v>
      </c>
      <c r="H5" s="10">
        <v>1592219</v>
      </c>
      <c r="I5" s="10">
        <v>2025311.6666666667</v>
      </c>
      <c r="J5" s="10">
        <v>2062959</v>
      </c>
      <c r="K5" s="10">
        <v>3777537</v>
      </c>
      <c r="L5" s="10">
        <v>1086022</v>
      </c>
      <c r="M5" s="10">
        <v>1359129</v>
      </c>
      <c r="N5" s="10">
        <v>2062959</v>
      </c>
      <c r="O5" s="10">
        <v>2179359.4444444445</v>
      </c>
    </row>
    <row r="6" spans="1:16" x14ac:dyDescent="0.2">
      <c r="A6" s="9" t="s">
        <v>241</v>
      </c>
      <c r="B6" s="10">
        <v>115208</v>
      </c>
      <c r="C6" s="10">
        <v>140161</v>
      </c>
      <c r="D6" s="10">
        <v>191746</v>
      </c>
      <c r="E6" s="10">
        <v>169899</v>
      </c>
      <c r="F6" s="10">
        <v>39156</v>
      </c>
      <c r="G6" s="10">
        <v>213031</v>
      </c>
      <c r="H6" s="10">
        <v>61471</v>
      </c>
      <c r="I6" s="10">
        <v>291957.66666666669</v>
      </c>
      <c r="J6" s="10">
        <v>215930</v>
      </c>
      <c r="K6" s="10">
        <v>119626</v>
      </c>
      <c r="L6" s="10">
        <v>225974</v>
      </c>
      <c r="M6" s="10">
        <v>292762</v>
      </c>
      <c r="N6" s="10">
        <v>243626</v>
      </c>
      <c r="O6" s="10">
        <v>183332.94444444444</v>
      </c>
    </row>
    <row r="7" spans="1:16" x14ac:dyDescent="0.2">
      <c r="A7" s="9" t="s">
        <v>242</v>
      </c>
      <c r="B7" s="10">
        <v>3078318.5</v>
      </c>
      <c r="C7" s="10">
        <v>2672360</v>
      </c>
      <c r="D7" s="10">
        <v>2996548</v>
      </c>
      <c r="E7" s="10">
        <v>5025976</v>
      </c>
      <c r="F7" s="10">
        <v>4866678</v>
      </c>
      <c r="G7" s="10">
        <v>289402</v>
      </c>
      <c r="H7" s="10">
        <v>199827</v>
      </c>
      <c r="I7" s="10">
        <v>559293</v>
      </c>
      <c r="J7" s="10">
        <v>1504810</v>
      </c>
      <c r="K7" s="10">
        <v>2954491</v>
      </c>
      <c r="L7" s="10">
        <v>307700</v>
      </c>
      <c r="M7" s="10">
        <v>386579</v>
      </c>
      <c r="N7" s="10">
        <v>1697827</v>
      </c>
      <c r="O7" s="10">
        <v>2004524.111111111</v>
      </c>
    </row>
    <row r="8" spans="1:16" x14ac:dyDescent="0.2">
      <c r="A8" s="9" t="s">
        <v>243</v>
      </c>
      <c r="B8" s="10">
        <v>2809087.5</v>
      </c>
      <c r="C8" s="10">
        <v>4343505</v>
      </c>
      <c r="D8" s="10">
        <v>6373206</v>
      </c>
      <c r="E8" s="10">
        <v>4174666</v>
      </c>
      <c r="F8" s="10">
        <v>4183115</v>
      </c>
      <c r="G8" s="10">
        <v>2200235</v>
      </c>
      <c r="H8" s="10">
        <v>1255546</v>
      </c>
      <c r="I8" s="10">
        <v>1493531.3333333333</v>
      </c>
      <c r="J8" s="10">
        <v>780734</v>
      </c>
      <c r="K8" s="10">
        <v>5079727</v>
      </c>
      <c r="L8" s="10">
        <v>4321043</v>
      </c>
      <c r="M8" s="10">
        <v>4352820</v>
      </c>
      <c r="N8" s="10">
        <v>778748</v>
      </c>
      <c r="O8" s="10">
        <v>3146062.4444444445</v>
      </c>
    </row>
    <row r="9" spans="1:16" x14ac:dyDescent="0.2">
      <c r="A9" s="9" t="s">
        <v>244</v>
      </c>
      <c r="B9" s="10">
        <v>458697</v>
      </c>
      <c r="C9" s="10">
        <v>408790.66666666669</v>
      </c>
      <c r="D9" s="10">
        <v>319223</v>
      </c>
      <c r="E9" s="10">
        <v>1542950</v>
      </c>
      <c r="F9" s="10">
        <v>1588433</v>
      </c>
      <c r="G9" s="10">
        <v>51288</v>
      </c>
      <c r="H9" s="10">
        <v>71055</v>
      </c>
      <c r="I9" s="10">
        <v>75822</v>
      </c>
      <c r="J9" s="10">
        <v>357653</v>
      </c>
      <c r="K9" s="10">
        <v>1466571</v>
      </c>
      <c r="L9" s="10">
        <v>53938</v>
      </c>
      <c r="M9" s="10">
        <v>81360</v>
      </c>
      <c r="N9" s="10">
        <v>403528</v>
      </c>
      <c r="O9" s="10">
        <v>461512.83333333331</v>
      </c>
    </row>
    <row r="10" spans="1:16" x14ac:dyDescent="0.2">
      <c r="A10" s="9" t="s">
        <v>245</v>
      </c>
      <c r="B10" s="10">
        <v>5125936</v>
      </c>
      <c r="C10" s="10">
        <v>4987833.666666667</v>
      </c>
      <c r="D10" s="10">
        <v>5956709</v>
      </c>
      <c r="E10" s="10">
        <v>11703603</v>
      </c>
      <c r="F10" s="10">
        <v>11809063</v>
      </c>
      <c r="G10" s="10">
        <v>1924241</v>
      </c>
      <c r="H10" s="10">
        <v>1057089</v>
      </c>
      <c r="I10" s="10">
        <v>802739</v>
      </c>
      <c r="J10" s="10">
        <v>1752494</v>
      </c>
      <c r="K10" s="10">
        <v>10909229</v>
      </c>
      <c r="L10" s="10">
        <v>4012074</v>
      </c>
      <c r="M10" s="10">
        <v>5542448</v>
      </c>
      <c r="N10" s="10">
        <v>1752494</v>
      </c>
      <c r="O10" s="10">
        <v>4669057.444444444</v>
      </c>
    </row>
    <row r="11" spans="1:16" x14ac:dyDescent="0.2">
      <c r="A11" s="9" t="s">
        <v>246</v>
      </c>
      <c r="B11" s="10">
        <v>722212.5</v>
      </c>
      <c r="C11" s="10">
        <v>720219.66666666663</v>
      </c>
      <c r="D11" s="10">
        <v>1269574</v>
      </c>
      <c r="E11" s="10">
        <v>440533</v>
      </c>
      <c r="F11" s="10">
        <v>0</v>
      </c>
      <c r="G11" s="10">
        <v>926739</v>
      </c>
      <c r="H11" s="10">
        <v>0</v>
      </c>
      <c r="I11" s="10">
        <v>2334033.3333333335</v>
      </c>
      <c r="J11" s="10">
        <v>395116</v>
      </c>
      <c r="K11" s="10">
        <v>1496506</v>
      </c>
      <c r="L11" s="10">
        <v>1387729</v>
      </c>
      <c r="M11" s="10">
        <v>3697040</v>
      </c>
      <c r="N11" s="10">
        <v>0</v>
      </c>
      <c r="O11" s="10">
        <v>1123356.7222222222</v>
      </c>
    </row>
    <row r="12" spans="1:16" x14ac:dyDescent="0.2">
      <c r="A12" s="9" t="s">
        <v>247</v>
      </c>
      <c r="B12" s="10">
        <v>3909084</v>
      </c>
      <c r="C12" s="10">
        <v>7299028.333333333</v>
      </c>
      <c r="D12" s="10">
        <v>5432349</v>
      </c>
      <c r="E12" s="10">
        <v>3855307</v>
      </c>
      <c r="F12" s="10">
        <v>4668960</v>
      </c>
      <c r="G12" s="10">
        <v>1456005</v>
      </c>
      <c r="H12" s="10">
        <v>1540133</v>
      </c>
      <c r="I12" s="10">
        <v>869872</v>
      </c>
      <c r="J12" s="10">
        <v>2648593</v>
      </c>
      <c r="K12" s="10">
        <v>6888264</v>
      </c>
      <c r="L12" s="10">
        <v>0</v>
      </c>
      <c r="M12" s="10">
        <v>0</v>
      </c>
      <c r="N12" s="10">
        <v>0</v>
      </c>
      <c r="O12" s="10">
        <v>3267471.111111111</v>
      </c>
    </row>
    <row r="13" spans="1:16" s="6" customFormat="1" x14ac:dyDescent="0.2">
      <c r="A13" s="17" t="s">
        <v>254</v>
      </c>
      <c r="B13" s="8">
        <f>SUM(B5:B12)</f>
        <v>18388909.5</v>
      </c>
      <c r="C13" s="8">
        <f t="shared" ref="C13:N13" si="0">SUM(C5:C12)</f>
        <v>22504109</v>
      </c>
      <c r="D13" s="8">
        <f t="shared" si="0"/>
        <v>24631651</v>
      </c>
      <c r="E13" s="8">
        <f t="shared" si="0"/>
        <v>30552937</v>
      </c>
      <c r="F13" s="8">
        <f t="shared" si="0"/>
        <v>31481949</v>
      </c>
      <c r="G13" s="8">
        <f t="shared" si="0"/>
        <v>8076444</v>
      </c>
      <c r="H13" s="8">
        <f t="shared" si="0"/>
        <v>5777340</v>
      </c>
      <c r="I13" s="8">
        <f t="shared" si="0"/>
        <v>8452560</v>
      </c>
      <c r="J13" s="8">
        <f t="shared" si="0"/>
        <v>9718289</v>
      </c>
      <c r="K13" s="8">
        <f t="shared" si="0"/>
        <v>32691951</v>
      </c>
      <c r="L13" s="8">
        <f t="shared" si="0"/>
        <v>11394480</v>
      </c>
      <c r="M13" s="8">
        <f t="shared" si="0"/>
        <v>15712138</v>
      </c>
      <c r="N13" s="8">
        <f t="shared" si="0"/>
        <v>6939182</v>
      </c>
      <c r="O13" s="8">
        <f>SUM(O5:O12)</f>
        <v>17034677.055555552</v>
      </c>
      <c r="P13" s="4"/>
    </row>
    <row r="14" spans="1:16" x14ac:dyDescent="0.2">
      <c r="A14" s="9" t="s">
        <v>248</v>
      </c>
      <c r="B14" s="10">
        <v>2334850.5</v>
      </c>
      <c r="C14" s="10">
        <v>2735236.6666666665</v>
      </c>
      <c r="D14" s="10">
        <v>4287710</v>
      </c>
      <c r="E14" s="10">
        <v>5427084</v>
      </c>
      <c r="F14" s="10">
        <v>5684458</v>
      </c>
      <c r="G14" s="10">
        <v>2022104</v>
      </c>
      <c r="H14" s="10">
        <v>244321</v>
      </c>
      <c r="I14" s="10">
        <v>719526</v>
      </c>
      <c r="J14" s="10">
        <v>1809950</v>
      </c>
      <c r="K14" s="10">
        <v>4644339</v>
      </c>
      <c r="L14" s="10">
        <v>2152815</v>
      </c>
      <c r="M14" s="10">
        <v>2825831</v>
      </c>
      <c r="N14" s="10">
        <v>2042106</v>
      </c>
      <c r="O14" s="152">
        <v>2565261.5</v>
      </c>
    </row>
    <row r="15" spans="1:16" x14ac:dyDescent="0.2">
      <c r="A15" s="9" t="s">
        <v>249</v>
      </c>
      <c r="B15" s="10">
        <v>3751431.5</v>
      </c>
      <c r="C15" s="10">
        <v>3261904</v>
      </c>
      <c r="D15" s="10">
        <v>4453545</v>
      </c>
      <c r="E15" s="10">
        <v>2682376</v>
      </c>
      <c r="F15" s="10">
        <v>3364648</v>
      </c>
      <c r="G15" s="10">
        <v>560062</v>
      </c>
      <c r="H15" s="10">
        <v>379668</v>
      </c>
      <c r="I15" s="10">
        <v>473963.33333333331</v>
      </c>
      <c r="J15" s="10">
        <v>776297</v>
      </c>
      <c r="K15" s="10">
        <v>1839702</v>
      </c>
      <c r="L15" s="10">
        <v>586956</v>
      </c>
      <c r="M15" s="10">
        <v>858947</v>
      </c>
      <c r="N15" s="10">
        <v>875870</v>
      </c>
      <c r="O15" s="10">
        <v>1949363.111111111</v>
      </c>
    </row>
    <row r="16" spans="1:16" x14ac:dyDescent="0.2">
      <c r="A16" s="9" t="s">
        <v>250</v>
      </c>
      <c r="B16" s="10">
        <v>747005.5</v>
      </c>
      <c r="C16" s="10">
        <v>958947.66666666663</v>
      </c>
      <c r="D16" s="10">
        <v>1254360</v>
      </c>
      <c r="E16" s="10">
        <v>2198028</v>
      </c>
      <c r="F16" s="10">
        <v>0</v>
      </c>
      <c r="G16" s="10">
        <v>181453</v>
      </c>
      <c r="H16" s="10">
        <v>579099</v>
      </c>
      <c r="I16" s="10">
        <v>2377120.3333333335</v>
      </c>
      <c r="J16" s="10">
        <v>549945</v>
      </c>
      <c r="K16" s="10">
        <v>1582653</v>
      </c>
      <c r="L16" s="10">
        <v>90587</v>
      </c>
      <c r="M16" s="10">
        <v>79987</v>
      </c>
      <c r="N16" s="10">
        <v>620485</v>
      </c>
      <c r="O16" s="10">
        <v>1035489.5555555555</v>
      </c>
    </row>
    <row r="17" spans="1:16" s="6" customFormat="1" x14ac:dyDescent="0.2">
      <c r="A17" s="17" t="s">
        <v>255</v>
      </c>
      <c r="B17" s="8">
        <f>SUM(B14:B16)</f>
        <v>6833287.5</v>
      </c>
      <c r="C17" s="8">
        <f t="shared" ref="C17:N17" si="1">SUM(C14:C16)</f>
        <v>6956088.333333333</v>
      </c>
      <c r="D17" s="8">
        <f t="shared" si="1"/>
        <v>9995615</v>
      </c>
      <c r="E17" s="8">
        <f t="shared" si="1"/>
        <v>10307488</v>
      </c>
      <c r="F17" s="8">
        <f t="shared" si="1"/>
        <v>9049106</v>
      </c>
      <c r="G17" s="8">
        <f t="shared" si="1"/>
        <v>2763619</v>
      </c>
      <c r="H17" s="8">
        <f t="shared" si="1"/>
        <v>1203088</v>
      </c>
      <c r="I17" s="8">
        <f t="shared" si="1"/>
        <v>3570609.666666667</v>
      </c>
      <c r="J17" s="8">
        <f t="shared" si="1"/>
        <v>3136192</v>
      </c>
      <c r="K17" s="8">
        <f t="shared" si="1"/>
        <v>8066694</v>
      </c>
      <c r="L17" s="8">
        <f t="shared" si="1"/>
        <v>2830358</v>
      </c>
      <c r="M17" s="8">
        <f t="shared" si="1"/>
        <v>3764765</v>
      </c>
      <c r="N17" s="8">
        <f t="shared" si="1"/>
        <v>3538461</v>
      </c>
      <c r="O17" s="8">
        <f>SUM(O14:O16)</f>
        <v>5550114.166666666</v>
      </c>
      <c r="P17" s="4"/>
    </row>
    <row r="18" spans="1:16" x14ac:dyDescent="0.2">
      <c r="A18" s="17" t="s">
        <v>3</v>
      </c>
      <c r="B18" s="8">
        <f>+B17+B13</f>
        <v>25222197</v>
      </c>
      <c r="C18" s="8">
        <f t="shared" ref="C18:N18" si="2">+C17+C13</f>
        <v>29460197.333333332</v>
      </c>
      <c r="D18" s="8">
        <f t="shared" si="2"/>
        <v>34627266</v>
      </c>
      <c r="E18" s="8">
        <f t="shared" si="2"/>
        <v>40860425</v>
      </c>
      <c r="F18" s="8">
        <f t="shared" si="2"/>
        <v>40531055</v>
      </c>
      <c r="G18" s="8">
        <f t="shared" si="2"/>
        <v>10840063</v>
      </c>
      <c r="H18" s="8">
        <f t="shared" si="2"/>
        <v>6980428</v>
      </c>
      <c r="I18" s="8">
        <f t="shared" si="2"/>
        <v>12023169.666666668</v>
      </c>
      <c r="J18" s="8">
        <f t="shared" si="2"/>
        <v>12854481</v>
      </c>
      <c r="K18" s="8">
        <f t="shared" si="2"/>
        <v>40758645</v>
      </c>
      <c r="L18" s="8">
        <f t="shared" si="2"/>
        <v>14224838</v>
      </c>
      <c r="M18" s="8">
        <f t="shared" si="2"/>
        <v>19476903</v>
      </c>
      <c r="N18" s="8">
        <f t="shared" si="2"/>
        <v>10477643</v>
      </c>
      <c r="O18" s="8">
        <f>+O17+O13</f>
        <v>22584791.222222216</v>
      </c>
    </row>
    <row r="19" spans="1:16" x14ac:dyDescent="0.2">
      <c r="A19" s="9" t="s">
        <v>252</v>
      </c>
      <c r="B19" s="10">
        <v>32078</v>
      </c>
      <c r="C19" s="10">
        <v>90720</v>
      </c>
      <c r="D19" s="10">
        <v>13480</v>
      </c>
      <c r="E19" s="10">
        <v>10030</v>
      </c>
      <c r="F19" s="10">
        <v>5154</v>
      </c>
      <c r="G19" s="10">
        <v>3612</v>
      </c>
      <c r="H19" s="10">
        <v>11050</v>
      </c>
      <c r="I19" s="10">
        <v>10309</v>
      </c>
      <c r="J19" s="10">
        <v>8604</v>
      </c>
      <c r="K19" s="10">
        <v>28163</v>
      </c>
      <c r="L19" s="10">
        <v>974</v>
      </c>
      <c r="M19" s="10">
        <v>347</v>
      </c>
      <c r="N19" s="10">
        <v>2381</v>
      </c>
      <c r="O19" s="152">
        <v>216902</v>
      </c>
    </row>
    <row r="20" spans="1:16" x14ac:dyDescent="0.2">
      <c r="A20" s="9" t="s">
        <v>253</v>
      </c>
      <c r="B20" s="10">
        <v>23</v>
      </c>
      <c r="C20" s="10">
        <v>67</v>
      </c>
      <c r="D20" s="10">
        <v>8</v>
      </c>
      <c r="E20" s="10">
        <v>5</v>
      </c>
      <c r="F20" s="10">
        <v>2</v>
      </c>
      <c r="G20" s="10">
        <v>7</v>
      </c>
      <c r="H20" s="10">
        <v>15</v>
      </c>
      <c r="I20" s="10">
        <v>18</v>
      </c>
      <c r="J20" s="10">
        <v>5</v>
      </c>
      <c r="K20" s="10">
        <v>13</v>
      </c>
      <c r="L20" s="10">
        <v>2</v>
      </c>
      <c r="M20" s="10">
        <v>1</v>
      </c>
      <c r="N20" s="10">
        <v>3</v>
      </c>
      <c r="O20" s="10">
        <v>169</v>
      </c>
    </row>
    <row r="21" spans="1:16" ht="13.5" thickBot="1" x14ac:dyDescent="0.25"/>
    <row r="22" spans="1:16" ht="13.5" thickBot="1" x14ac:dyDescent="0.25">
      <c r="A22" s="142" t="s">
        <v>263</v>
      </c>
      <c r="B22" s="143"/>
      <c r="C22" s="143"/>
      <c r="D22" s="143"/>
      <c r="E22" s="143"/>
      <c r="F22" s="143"/>
      <c r="G22" s="143"/>
      <c r="H22" s="143"/>
      <c r="I22" s="143"/>
      <c r="J22" s="143"/>
      <c r="K22" s="143"/>
      <c r="L22" s="143"/>
      <c r="M22" s="143"/>
      <c r="N22" s="143"/>
    </row>
    <row r="23" spans="1:16" x14ac:dyDescent="0.2">
      <c r="A23" s="18" t="s">
        <v>264</v>
      </c>
      <c r="B23" s="12">
        <f>+B5/$B$18</f>
        <v>8.6049839353804114E-2</v>
      </c>
      <c r="C23" s="12">
        <f>+C5/$C$18</f>
        <v>6.5587159678676968E-2</v>
      </c>
      <c r="D23" s="12">
        <f>+D5/$D$18</f>
        <v>6.0423366950194679E-2</v>
      </c>
      <c r="E23" s="12">
        <f>+E5/$E$18</f>
        <v>8.9083826220603429E-2</v>
      </c>
      <c r="F23" s="12">
        <f>+F5/$F$18</f>
        <v>0.10674639483230822</v>
      </c>
      <c r="G23" s="12">
        <f>+G5/$G$18</f>
        <v>9.3680544107538857E-2</v>
      </c>
      <c r="H23" s="12">
        <f>+H5/$H$18</f>
        <v>0.22809761808301726</v>
      </c>
      <c r="I23" s="12">
        <f>+I5/$I$18</f>
        <v>0.16845072662342034</v>
      </c>
      <c r="J23" s="12">
        <f>+J5/$J$18</f>
        <v>0.16048559253384093</v>
      </c>
      <c r="K23" s="12">
        <f>+K5/$K$18</f>
        <v>9.2680632538201399E-2</v>
      </c>
      <c r="L23" s="12">
        <f>+L5/$L$18</f>
        <v>7.6346880013677482E-2</v>
      </c>
      <c r="M23" s="12">
        <f>+M5/$M$18</f>
        <v>6.9781576670582587E-2</v>
      </c>
      <c r="N23" s="12">
        <f>+N5/$N$18</f>
        <v>0.19689151462786048</v>
      </c>
    </row>
    <row r="24" spans="1:16" x14ac:dyDescent="0.2">
      <c r="A24" s="18" t="s">
        <v>265</v>
      </c>
      <c r="B24" s="12">
        <f t="shared" ref="B24:B36" si="3">+B6/$B$18</f>
        <v>4.5677226293966379E-3</v>
      </c>
      <c r="C24" s="12">
        <f t="shared" ref="C24:C36" si="4">+C6/$C$18</f>
        <v>4.7576395505474775E-3</v>
      </c>
      <c r="D24" s="12">
        <f t="shared" ref="D24:D36" si="5">+D6/$D$18</f>
        <v>5.5374282220259606E-3</v>
      </c>
      <c r="E24" s="12">
        <f t="shared" ref="E24:E36" si="6">+E6/$E$18</f>
        <v>4.158033109053565E-3</v>
      </c>
      <c r="F24" s="12">
        <f t="shared" ref="F24:F36" si="7">+F6/$F$18</f>
        <v>9.6607403878334777E-4</v>
      </c>
      <c r="G24" s="12">
        <f t="shared" ref="G24:G36" si="8">+G6/$G$18</f>
        <v>1.965219205829339E-2</v>
      </c>
      <c r="H24" s="12">
        <f t="shared" ref="H24:H36" si="9">+H6/$H$18</f>
        <v>8.8061935457252761E-3</v>
      </c>
      <c r="I24" s="12">
        <f t="shared" ref="I24:I36" si="10">+I6/$I$18</f>
        <v>2.4282919958794006E-2</v>
      </c>
      <c r="J24" s="12">
        <f t="shared" ref="J24:J36" si="11">+J6/$J$18</f>
        <v>1.6798033308384835E-2</v>
      </c>
      <c r="K24" s="12">
        <f t="shared" ref="K24:K36" si="12">+K6/$K$18</f>
        <v>2.9349847130590331E-3</v>
      </c>
      <c r="L24" s="12">
        <f t="shared" ref="L24:L36" si="13">+L6/$L$18</f>
        <v>1.5885875115062821E-2</v>
      </c>
      <c r="M24" s="12">
        <f t="shared" ref="M24:M36" si="14">+M6/$M$18</f>
        <v>1.5031239822881492E-2</v>
      </c>
      <c r="N24" s="12">
        <f t="shared" ref="N24:N36" si="15">+N6/$N$18</f>
        <v>2.3251985203160672E-2</v>
      </c>
    </row>
    <row r="25" spans="1:16" x14ac:dyDescent="0.2">
      <c r="A25" s="18" t="s">
        <v>266</v>
      </c>
      <c r="B25" s="12">
        <f t="shared" si="3"/>
        <v>0.12204799209204495</v>
      </c>
      <c r="C25" s="12">
        <f t="shared" si="4"/>
        <v>9.0710865571029448E-2</v>
      </c>
      <c r="D25" s="12">
        <f t="shared" si="5"/>
        <v>8.6537239180246001E-2</v>
      </c>
      <c r="E25" s="12">
        <f t="shared" si="6"/>
        <v>0.12300351746218988</v>
      </c>
      <c r="F25" s="12">
        <f t="shared" si="7"/>
        <v>0.12007281823776854</v>
      </c>
      <c r="G25" s="12">
        <f t="shared" si="8"/>
        <v>2.6697446315579531E-2</v>
      </c>
      <c r="H25" s="12">
        <f t="shared" si="9"/>
        <v>2.8626754691832651E-2</v>
      </c>
      <c r="I25" s="12">
        <f t="shared" si="10"/>
        <v>4.6517932916691485E-2</v>
      </c>
      <c r="J25" s="12">
        <f t="shared" si="11"/>
        <v>0.11706501413787146</v>
      </c>
      <c r="K25" s="12">
        <f t="shared" si="12"/>
        <v>7.2487468609420166E-2</v>
      </c>
      <c r="L25" s="12">
        <f t="shared" si="13"/>
        <v>2.1631177803219975E-2</v>
      </c>
      <c r="M25" s="12">
        <f t="shared" si="14"/>
        <v>1.984807338209776E-2</v>
      </c>
      <c r="N25" s="12">
        <f t="shared" si="15"/>
        <v>0.16204283730606206</v>
      </c>
    </row>
    <row r="26" spans="1:16" x14ac:dyDescent="0.2">
      <c r="A26" s="18" t="s">
        <v>267</v>
      </c>
      <c r="B26" s="12">
        <f t="shared" si="3"/>
        <v>0.11137362458948362</v>
      </c>
      <c r="C26" s="12">
        <f t="shared" si="4"/>
        <v>0.14743638512853591</v>
      </c>
      <c r="D26" s="12">
        <f t="shared" si="5"/>
        <v>0.18405166610612572</v>
      </c>
      <c r="E26" s="12">
        <f t="shared" si="6"/>
        <v>0.1021689324083144</v>
      </c>
      <c r="F26" s="12">
        <f t="shared" si="7"/>
        <v>0.10320765151560946</v>
      </c>
      <c r="G26" s="12">
        <f t="shared" si="8"/>
        <v>0.20297252884969397</v>
      </c>
      <c r="H26" s="12">
        <f t="shared" si="9"/>
        <v>0.17986662135903414</v>
      </c>
      <c r="I26" s="12">
        <f t="shared" si="10"/>
        <v>0.12422109765896729</v>
      </c>
      <c r="J26" s="12">
        <f t="shared" si="11"/>
        <v>6.0736330000409976E-2</v>
      </c>
      <c r="K26" s="12">
        <f t="shared" si="12"/>
        <v>0.12462943750951486</v>
      </c>
      <c r="L26" s="12">
        <f t="shared" si="13"/>
        <v>0.30376746645550551</v>
      </c>
      <c r="M26" s="12">
        <f t="shared" si="14"/>
        <v>0.22348624932824279</v>
      </c>
      <c r="N26" s="12">
        <f t="shared" si="15"/>
        <v>7.4324731239649985E-2</v>
      </c>
    </row>
    <row r="27" spans="1:16" x14ac:dyDescent="0.2">
      <c r="A27" s="18" t="s">
        <v>268</v>
      </c>
      <c r="B27" s="12">
        <f t="shared" si="3"/>
        <v>1.8186242855846382E-2</v>
      </c>
      <c r="C27" s="12">
        <f t="shared" si="4"/>
        <v>1.3876032873823703E-2</v>
      </c>
      <c r="D27" s="12">
        <f t="shared" si="5"/>
        <v>9.2188335053653963E-3</v>
      </c>
      <c r="E27" s="12">
        <f t="shared" si="6"/>
        <v>3.776147702820027E-2</v>
      </c>
      <c r="F27" s="12">
        <f t="shared" si="7"/>
        <v>3.9190516999865907E-2</v>
      </c>
      <c r="G27" s="12">
        <f t="shared" si="8"/>
        <v>4.7313378160256077E-3</v>
      </c>
      <c r="H27" s="12">
        <f t="shared" si="9"/>
        <v>1.0179175259740519E-2</v>
      </c>
      <c r="I27" s="12">
        <f t="shared" si="10"/>
        <v>6.3063237151356833E-3</v>
      </c>
      <c r="J27" s="12">
        <f t="shared" si="11"/>
        <v>2.7823215888685044E-2</v>
      </c>
      <c r="K27" s="12">
        <f t="shared" si="12"/>
        <v>3.5981838944842255E-2</v>
      </c>
      <c r="L27" s="12">
        <f t="shared" si="13"/>
        <v>3.7918182266820895E-3</v>
      </c>
      <c r="M27" s="12">
        <f t="shared" si="14"/>
        <v>4.1772554907728403E-3</v>
      </c>
      <c r="N27" s="12">
        <f t="shared" si="15"/>
        <v>3.8513241957184453E-2</v>
      </c>
    </row>
    <row r="28" spans="1:16" x14ac:dyDescent="0.2">
      <c r="A28" s="18" t="s">
        <v>269</v>
      </c>
      <c r="B28" s="12">
        <f t="shared" si="3"/>
        <v>0.2032311459624235</v>
      </c>
      <c r="C28" s="12">
        <f t="shared" si="4"/>
        <v>0.16930754435317655</v>
      </c>
      <c r="D28" s="12">
        <f t="shared" si="5"/>
        <v>0.17202365904371428</v>
      </c>
      <c r="E28" s="12">
        <f t="shared" si="6"/>
        <v>0.28642881223090555</v>
      </c>
      <c r="F28" s="12">
        <f t="shared" si="7"/>
        <v>0.29135839173196948</v>
      </c>
      <c r="G28" s="12">
        <f t="shared" si="8"/>
        <v>0.17751197571453228</v>
      </c>
      <c r="H28" s="12">
        <f t="shared" si="9"/>
        <v>0.15143612970436771</v>
      </c>
      <c r="I28" s="12">
        <f t="shared" si="10"/>
        <v>6.6766004494266881E-2</v>
      </c>
      <c r="J28" s="12">
        <f t="shared" si="11"/>
        <v>0.13633331442941959</v>
      </c>
      <c r="K28" s="12">
        <f t="shared" si="12"/>
        <v>0.26765435897096185</v>
      </c>
      <c r="L28" s="12">
        <f t="shared" si="13"/>
        <v>0.28204707849748445</v>
      </c>
      <c r="M28" s="12">
        <f t="shared" si="14"/>
        <v>0.2845651590501837</v>
      </c>
      <c r="N28" s="12">
        <f t="shared" si="15"/>
        <v>0.16726032753740511</v>
      </c>
    </row>
    <row r="29" spans="1:16" x14ac:dyDescent="0.2">
      <c r="A29" s="18" t="s">
        <v>270</v>
      </c>
      <c r="B29" s="12">
        <f t="shared" si="3"/>
        <v>2.8634004404929515E-2</v>
      </c>
      <c r="C29" s="12">
        <f t="shared" si="4"/>
        <v>2.4447211215783665E-2</v>
      </c>
      <c r="D29" s="12">
        <f t="shared" si="5"/>
        <v>3.6663997671661404E-2</v>
      </c>
      <c r="E29" s="12">
        <f t="shared" si="6"/>
        <v>1.0781410129728214E-2</v>
      </c>
      <c r="F29" s="12">
        <f t="shared" si="7"/>
        <v>0</v>
      </c>
      <c r="G29" s="12">
        <f t="shared" si="8"/>
        <v>8.5492030811998049E-2</v>
      </c>
      <c r="H29" s="12">
        <f t="shared" si="9"/>
        <v>0</v>
      </c>
      <c r="I29" s="12">
        <f t="shared" si="10"/>
        <v>0.19412795444484701</v>
      </c>
      <c r="J29" s="12">
        <f t="shared" si="11"/>
        <v>3.0737608153919245E-2</v>
      </c>
      <c r="K29" s="12">
        <f t="shared" si="12"/>
        <v>3.6716284361268635E-2</v>
      </c>
      <c r="L29" s="12">
        <f t="shared" si="13"/>
        <v>9.7556752491662818E-2</v>
      </c>
      <c r="M29" s="12">
        <f t="shared" si="14"/>
        <v>0.18981662536389898</v>
      </c>
      <c r="N29" s="12">
        <f t="shared" si="15"/>
        <v>0</v>
      </c>
    </row>
    <row r="30" spans="1:16" x14ac:dyDescent="0.2">
      <c r="A30" s="18" t="s">
        <v>271</v>
      </c>
      <c r="B30" s="12">
        <f t="shared" si="3"/>
        <v>0.15498586423696556</v>
      </c>
      <c r="C30" s="12">
        <f t="shared" si="4"/>
        <v>0.24775897631461893</v>
      </c>
      <c r="D30" s="12">
        <f t="shared" si="5"/>
        <v>0.15688067894242647</v>
      </c>
      <c r="E30" s="12">
        <f t="shared" si="6"/>
        <v>9.4353081251602258E-2</v>
      </c>
      <c r="F30" s="12">
        <f t="shared" si="7"/>
        <v>0.11519463285621359</v>
      </c>
      <c r="G30" s="12">
        <f t="shared" si="8"/>
        <v>0.13431702380327495</v>
      </c>
      <c r="H30" s="12">
        <f t="shared" si="9"/>
        <v>0.22063589797072616</v>
      </c>
      <c r="I30" s="12">
        <f t="shared" si="10"/>
        <v>7.2349640246003891E-2</v>
      </c>
      <c r="J30" s="12">
        <f t="shared" si="11"/>
        <v>0.20604433582343776</v>
      </c>
      <c r="K30" s="12">
        <f t="shared" si="12"/>
        <v>0.16900130021496054</v>
      </c>
      <c r="L30" s="12">
        <f t="shared" si="13"/>
        <v>0</v>
      </c>
      <c r="M30" s="12">
        <f t="shared" si="14"/>
        <v>0</v>
      </c>
      <c r="N30" s="12">
        <f t="shared" si="15"/>
        <v>0</v>
      </c>
    </row>
    <row r="31" spans="1:16" x14ac:dyDescent="0.2">
      <c r="A31" s="19" t="s">
        <v>254</v>
      </c>
      <c r="B31" s="14">
        <f t="shared" si="3"/>
        <v>0.72907643612489426</v>
      </c>
      <c r="C31" s="14">
        <f t="shared" si="4"/>
        <v>0.76388181468619265</v>
      </c>
      <c r="D31" s="14">
        <f t="shared" si="5"/>
        <v>0.7113368696217599</v>
      </c>
      <c r="E31" s="14">
        <f t="shared" si="6"/>
        <v>0.74773908984059756</v>
      </c>
      <c r="F31" s="14">
        <f t="shared" si="7"/>
        <v>0.77673648021251851</v>
      </c>
      <c r="G31" s="14">
        <f t="shared" si="8"/>
        <v>0.74505507947693661</v>
      </c>
      <c r="H31" s="14">
        <f t="shared" si="9"/>
        <v>0.82764839061444373</v>
      </c>
      <c r="I31" s="14">
        <f t="shared" si="10"/>
        <v>0.70302260005812656</v>
      </c>
      <c r="J31" s="14">
        <f t="shared" si="11"/>
        <v>0.75602344427596879</v>
      </c>
      <c r="K31" s="14">
        <f t="shared" si="12"/>
        <v>0.80208630586222873</v>
      </c>
      <c r="L31" s="14">
        <f t="shared" si="13"/>
        <v>0.80102704860329521</v>
      </c>
      <c r="M31" s="14">
        <f t="shared" si="14"/>
        <v>0.80670617910866016</v>
      </c>
      <c r="N31" s="14">
        <f t="shared" si="15"/>
        <v>0.66228463787132275</v>
      </c>
    </row>
    <row r="32" spans="1:16" x14ac:dyDescent="0.2">
      <c r="A32" s="18" t="s">
        <v>272</v>
      </c>
      <c r="B32" s="12">
        <f t="shared" si="3"/>
        <v>9.2571257769495652E-2</v>
      </c>
      <c r="C32" s="12">
        <f t="shared" si="4"/>
        <v>9.2845157678961912E-2</v>
      </c>
      <c r="D32" s="12">
        <f t="shared" si="5"/>
        <v>0.12382467619592029</v>
      </c>
      <c r="E32" s="12">
        <f t="shared" si="6"/>
        <v>0.13282005754957271</v>
      </c>
      <c r="F32" s="12">
        <f t="shared" si="7"/>
        <v>0.1402494457644885</v>
      </c>
      <c r="G32" s="12">
        <f t="shared" si="8"/>
        <v>0.18653987527563262</v>
      </c>
      <c r="H32" s="12">
        <f t="shared" si="9"/>
        <v>3.5000862411302E-2</v>
      </c>
      <c r="I32" s="12">
        <f t="shared" si="10"/>
        <v>5.9844951036067608E-2</v>
      </c>
      <c r="J32" s="12">
        <f t="shared" si="11"/>
        <v>0.14080303981156456</v>
      </c>
      <c r="K32" s="12">
        <f t="shared" si="12"/>
        <v>0.11394733558978715</v>
      </c>
      <c r="L32" s="12">
        <f t="shared" si="13"/>
        <v>0.15134196958868706</v>
      </c>
      <c r="M32" s="12">
        <f t="shared" si="14"/>
        <v>0.14508625935037003</v>
      </c>
      <c r="N32" s="12">
        <f t="shared" si="15"/>
        <v>0.19490127693795256</v>
      </c>
    </row>
    <row r="33" spans="1:15" x14ac:dyDescent="0.2">
      <c r="A33" s="18" t="s">
        <v>273</v>
      </c>
      <c r="B33" s="12">
        <f t="shared" si="3"/>
        <v>0.14873531833884257</v>
      </c>
      <c r="C33" s="12">
        <f t="shared" si="4"/>
        <v>0.11072240837671692</v>
      </c>
      <c r="D33" s="12">
        <f t="shared" si="5"/>
        <v>0.12861382125865783</v>
      </c>
      <c r="E33" s="12">
        <f t="shared" si="6"/>
        <v>6.5647285851774664E-2</v>
      </c>
      <c r="F33" s="12">
        <f t="shared" si="7"/>
        <v>8.301407402299299E-2</v>
      </c>
      <c r="G33" s="12">
        <f t="shared" si="8"/>
        <v>5.1665935889855991E-2</v>
      </c>
      <c r="H33" s="12">
        <f t="shared" si="9"/>
        <v>5.4390361164100537E-2</v>
      </c>
      <c r="I33" s="12">
        <f t="shared" si="10"/>
        <v>3.9420830485937579E-2</v>
      </c>
      <c r="J33" s="12">
        <f t="shared" si="11"/>
        <v>6.0391158538411628E-2</v>
      </c>
      <c r="K33" s="12">
        <f t="shared" si="12"/>
        <v>4.5136485768847323E-2</v>
      </c>
      <c r="L33" s="12">
        <f t="shared" si="13"/>
        <v>4.1262754626801373E-2</v>
      </c>
      <c r="M33" s="12">
        <f t="shared" si="14"/>
        <v>4.410079980374703E-2</v>
      </c>
      <c r="N33" s="12">
        <f t="shared" si="15"/>
        <v>8.3594182393883817E-2</v>
      </c>
    </row>
    <row r="34" spans="1:15" x14ac:dyDescent="0.2">
      <c r="A34" s="18" t="s">
        <v>274</v>
      </c>
      <c r="B34" s="12">
        <f t="shared" si="3"/>
        <v>2.9616987766767501E-2</v>
      </c>
      <c r="C34" s="12">
        <f t="shared" si="4"/>
        <v>3.2550619258128528E-2</v>
      </c>
      <c r="D34" s="12">
        <f t="shared" si="5"/>
        <v>3.6224632923661952E-2</v>
      </c>
      <c r="E34" s="12">
        <f t="shared" si="6"/>
        <v>5.3793566758055016E-2</v>
      </c>
      <c r="F34" s="12">
        <f t="shared" si="7"/>
        <v>0</v>
      </c>
      <c r="G34" s="12">
        <f t="shared" si="8"/>
        <v>1.6739109357574767E-2</v>
      </c>
      <c r="H34" s="12">
        <f t="shared" si="9"/>
        <v>8.2960385810153761E-2</v>
      </c>
      <c r="I34" s="12">
        <f t="shared" si="10"/>
        <v>0.19771161841986815</v>
      </c>
      <c r="J34" s="12">
        <f t="shared" si="11"/>
        <v>4.2782357374055009E-2</v>
      </c>
      <c r="K34" s="12">
        <f t="shared" si="12"/>
        <v>3.8829872779136791E-2</v>
      </c>
      <c r="L34" s="12">
        <f t="shared" si="13"/>
        <v>6.3682271812164045E-3</v>
      </c>
      <c r="M34" s="12">
        <f t="shared" si="14"/>
        <v>4.1067617372228015E-3</v>
      </c>
      <c r="N34" s="12">
        <f t="shared" si="15"/>
        <v>5.9219902796840855E-2</v>
      </c>
    </row>
    <row r="35" spans="1:15" x14ac:dyDescent="0.2">
      <c r="A35" s="19" t="s">
        <v>255</v>
      </c>
      <c r="B35" s="14">
        <f t="shared" si="3"/>
        <v>0.27092356387510574</v>
      </c>
      <c r="C35" s="14">
        <f t="shared" si="4"/>
        <v>0.23611818531380735</v>
      </c>
      <c r="D35" s="14">
        <f t="shared" si="5"/>
        <v>0.2886631303782401</v>
      </c>
      <c r="E35" s="14">
        <f t="shared" si="6"/>
        <v>0.25226091015940239</v>
      </c>
      <c r="F35" s="14">
        <f t="shared" si="7"/>
        <v>0.22326351978748146</v>
      </c>
      <c r="G35" s="14">
        <f t="shared" si="8"/>
        <v>0.25494492052306339</v>
      </c>
      <c r="H35" s="14">
        <f t="shared" si="9"/>
        <v>0.1723516093855563</v>
      </c>
      <c r="I35" s="14">
        <f t="shared" si="10"/>
        <v>0.29697739994187333</v>
      </c>
      <c r="J35" s="14">
        <f t="shared" si="11"/>
        <v>0.24397655572403118</v>
      </c>
      <c r="K35" s="14">
        <f t="shared" si="12"/>
        <v>0.19791369413777127</v>
      </c>
      <c r="L35" s="14">
        <f t="shared" si="13"/>
        <v>0.19897295139670484</v>
      </c>
      <c r="M35" s="14">
        <f t="shared" si="14"/>
        <v>0.19329382089133987</v>
      </c>
      <c r="N35" s="14">
        <f t="shared" si="15"/>
        <v>0.3377153621286772</v>
      </c>
    </row>
    <row r="36" spans="1:15" x14ac:dyDescent="0.2">
      <c r="A36" s="15" t="s">
        <v>3</v>
      </c>
      <c r="B36" s="14">
        <f t="shared" si="3"/>
        <v>1</v>
      </c>
      <c r="C36" s="14">
        <f t="shared" si="4"/>
        <v>1</v>
      </c>
      <c r="D36" s="14">
        <f t="shared" si="5"/>
        <v>1</v>
      </c>
      <c r="E36" s="14">
        <f t="shared" si="6"/>
        <v>1</v>
      </c>
      <c r="F36" s="14">
        <f t="shared" si="7"/>
        <v>1</v>
      </c>
      <c r="G36" s="14">
        <f t="shared" si="8"/>
        <v>1</v>
      </c>
      <c r="H36" s="14">
        <f t="shared" si="9"/>
        <v>1</v>
      </c>
      <c r="I36" s="14">
        <f t="shared" si="10"/>
        <v>1</v>
      </c>
      <c r="J36" s="14">
        <f t="shared" si="11"/>
        <v>1</v>
      </c>
      <c r="K36" s="14">
        <f t="shared" si="12"/>
        <v>1</v>
      </c>
      <c r="L36" s="14">
        <f t="shared" si="13"/>
        <v>1</v>
      </c>
      <c r="M36" s="14">
        <f t="shared" si="14"/>
        <v>1</v>
      </c>
      <c r="N36" s="14">
        <f t="shared" si="15"/>
        <v>1</v>
      </c>
    </row>
    <row r="38" spans="1:15" ht="15" x14ac:dyDescent="0.2">
      <c r="A38" s="134" t="s">
        <v>286</v>
      </c>
      <c r="B38" s="134"/>
      <c r="C38" s="134"/>
      <c r="D38" s="134"/>
      <c r="E38" s="134"/>
      <c r="F38" s="134"/>
      <c r="G38" s="134"/>
      <c r="H38" s="134"/>
      <c r="I38" s="134"/>
      <c r="J38" s="134"/>
      <c r="K38" s="134"/>
      <c r="L38" s="134"/>
      <c r="M38" s="134"/>
      <c r="N38" s="134"/>
      <c r="O38" s="134"/>
    </row>
    <row r="39" spans="1:15" ht="15" x14ac:dyDescent="0.2">
      <c r="A39" s="135" t="s">
        <v>262</v>
      </c>
      <c r="B39" s="135"/>
      <c r="C39" s="135"/>
      <c r="D39" s="135"/>
      <c r="E39" s="135"/>
      <c r="F39" s="135"/>
      <c r="G39" s="135"/>
      <c r="H39" s="135"/>
      <c r="I39" s="135"/>
      <c r="J39" s="135"/>
      <c r="K39" s="135"/>
      <c r="L39" s="135"/>
      <c r="M39" s="135"/>
      <c r="N39" s="135"/>
      <c r="O39" s="135"/>
    </row>
    <row r="40" spans="1:15" s="16" customFormat="1" ht="38.25" x14ac:dyDescent="0.2">
      <c r="A40" s="8" t="s">
        <v>260</v>
      </c>
      <c r="B40" s="8" t="s">
        <v>209</v>
      </c>
      <c r="C40" s="8" t="s">
        <v>275</v>
      </c>
      <c r="D40" s="8" t="s">
        <v>276</v>
      </c>
      <c r="E40" s="8" t="s">
        <v>277</v>
      </c>
      <c r="F40" s="8" t="s">
        <v>200</v>
      </c>
      <c r="G40" s="8" t="s">
        <v>278</v>
      </c>
      <c r="H40" s="8" t="s">
        <v>279</v>
      </c>
      <c r="I40" s="8" t="s">
        <v>280</v>
      </c>
      <c r="J40" s="8" t="s">
        <v>281</v>
      </c>
      <c r="K40" s="8" t="s">
        <v>282</v>
      </c>
      <c r="L40" s="8" t="s">
        <v>285</v>
      </c>
      <c r="M40" s="8" t="s">
        <v>283</v>
      </c>
      <c r="N40" s="8" t="s">
        <v>284</v>
      </c>
      <c r="O40" s="8" t="s">
        <v>178</v>
      </c>
    </row>
    <row r="41" spans="1:15" x14ac:dyDescent="0.2">
      <c r="A41" s="8" t="s">
        <v>259</v>
      </c>
      <c r="B41" s="8" t="s">
        <v>238</v>
      </c>
      <c r="C41" s="8" t="s">
        <v>154</v>
      </c>
      <c r="D41" s="8" t="s">
        <v>160</v>
      </c>
      <c r="E41" s="8" t="s">
        <v>158</v>
      </c>
      <c r="F41" s="8" t="s">
        <v>202</v>
      </c>
      <c r="G41" s="8" t="s">
        <v>170</v>
      </c>
      <c r="H41" s="8" t="s">
        <v>237</v>
      </c>
      <c r="I41" s="8" t="s">
        <v>171</v>
      </c>
      <c r="J41" s="8" t="s">
        <v>164</v>
      </c>
      <c r="K41" s="8" t="s">
        <v>182</v>
      </c>
      <c r="L41" s="8" t="s">
        <v>155</v>
      </c>
      <c r="M41" s="8" t="s">
        <v>159</v>
      </c>
      <c r="N41" s="8" t="s">
        <v>236</v>
      </c>
      <c r="O41" s="8" t="s">
        <v>179</v>
      </c>
    </row>
    <row r="42" spans="1:15" x14ac:dyDescent="0.2">
      <c r="A42" s="9" t="s">
        <v>251</v>
      </c>
      <c r="B42" s="10">
        <v>5150906</v>
      </c>
      <c r="C42" s="10">
        <v>2601370.3333333335</v>
      </c>
      <c r="D42" s="10">
        <v>2067963.8333333333</v>
      </c>
      <c r="E42" s="10">
        <v>2800985</v>
      </c>
      <c r="F42" s="10">
        <v>679779</v>
      </c>
      <c r="G42" s="10">
        <v>4890865.5</v>
      </c>
      <c r="H42" s="10">
        <v>10413391</v>
      </c>
      <c r="I42" s="10">
        <v>1006765.6666666666</v>
      </c>
      <c r="J42" s="10">
        <v>3408671</v>
      </c>
      <c r="K42" s="10">
        <v>4665317</v>
      </c>
      <c r="L42" s="10">
        <v>3221564.3333333335</v>
      </c>
      <c r="M42" s="10">
        <v>3299361.5</v>
      </c>
      <c r="N42" s="10">
        <v>4651073.333333333</v>
      </c>
      <c r="O42" s="10">
        <v>82966</v>
      </c>
    </row>
    <row r="43" spans="1:15" x14ac:dyDescent="0.2">
      <c r="A43" s="9" t="s">
        <v>241</v>
      </c>
      <c r="B43" s="10">
        <v>0</v>
      </c>
      <c r="C43" s="10">
        <v>71527.666666666672</v>
      </c>
      <c r="D43" s="10">
        <v>176379.5</v>
      </c>
      <c r="E43" s="10">
        <v>88523</v>
      </c>
      <c r="F43" s="10">
        <v>0</v>
      </c>
      <c r="G43" s="10">
        <v>63944.5</v>
      </c>
      <c r="H43" s="10">
        <v>100506.5</v>
      </c>
      <c r="I43" s="10">
        <v>386011</v>
      </c>
      <c r="J43" s="10">
        <v>125578.33333333333</v>
      </c>
      <c r="K43" s="10">
        <v>637142</v>
      </c>
      <c r="L43" s="10">
        <v>372917.66666666669</v>
      </c>
      <c r="M43" s="10">
        <v>58346.5</v>
      </c>
      <c r="N43" s="10">
        <v>10783.666666666666</v>
      </c>
      <c r="O43" s="10">
        <v>0</v>
      </c>
    </row>
    <row r="44" spans="1:15" x14ac:dyDescent="0.2">
      <c r="A44" s="9" t="s">
        <v>242</v>
      </c>
      <c r="B44" s="10">
        <v>3395741</v>
      </c>
      <c r="C44" s="10">
        <v>3276224.1666666665</v>
      </c>
      <c r="D44" s="10">
        <v>6044383</v>
      </c>
      <c r="E44" s="10">
        <v>3197213.6666666665</v>
      </c>
      <c r="F44" s="10">
        <v>4222224</v>
      </c>
      <c r="G44" s="10">
        <v>2017050.5</v>
      </c>
      <c r="H44" s="10">
        <v>4863351.5</v>
      </c>
      <c r="I44" s="10">
        <v>2195203</v>
      </c>
      <c r="J44" s="10">
        <v>4207801</v>
      </c>
      <c r="K44" s="10">
        <v>4629372</v>
      </c>
      <c r="L44" s="10">
        <v>3525568.6666666665</v>
      </c>
      <c r="M44" s="10">
        <v>5126877</v>
      </c>
      <c r="N44" s="10">
        <v>1896574</v>
      </c>
      <c r="O44" s="10">
        <v>1735671</v>
      </c>
    </row>
    <row r="45" spans="1:15" x14ac:dyDescent="0.2">
      <c r="A45" s="9" t="s">
        <v>243</v>
      </c>
      <c r="B45" s="10">
        <v>2266024</v>
      </c>
      <c r="C45" s="10">
        <v>2159972.3333333335</v>
      </c>
      <c r="D45" s="10">
        <v>2641281.6666666665</v>
      </c>
      <c r="E45" s="10">
        <v>3619645.6666666665</v>
      </c>
      <c r="F45" s="10">
        <v>702442</v>
      </c>
      <c r="G45" s="10">
        <v>2187414</v>
      </c>
      <c r="H45" s="10">
        <v>5707438</v>
      </c>
      <c r="I45" s="10">
        <v>384481.66666666669</v>
      </c>
      <c r="J45" s="10">
        <v>2813550.6666666665</v>
      </c>
      <c r="K45" s="10">
        <v>4374638.5</v>
      </c>
      <c r="L45" s="10">
        <v>2851155.3333333335</v>
      </c>
      <c r="M45" s="10">
        <v>3917197.5</v>
      </c>
      <c r="N45" s="10">
        <v>2503510</v>
      </c>
      <c r="O45" s="10">
        <v>14754</v>
      </c>
    </row>
    <row r="46" spans="1:15" x14ac:dyDescent="0.2">
      <c r="A46" s="9" t="s">
        <v>244</v>
      </c>
      <c r="B46" s="10">
        <v>0</v>
      </c>
      <c r="C46" s="10">
        <v>640043</v>
      </c>
      <c r="D46" s="10">
        <v>788548</v>
      </c>
      <c r="E46" s="10">
        <v>1470101.6666666667</v>
      </c>
      <c r="F46" s="10">
        <v>505803</v>
      </c>
      <c r="G46" s="10">
        <v>2163671.5</v>
      </c>
      <c r="H46" s="10">
        <v>2363636.5</v>
      </c>
      <c r="I46" s="10">
        <v>701163.66666666663</v>
      </c>
      <c r="J46" s="10">
        <v>1105334.6666666667</v>
      </c>
      <c r="K46" s="10">
        <v>1285531.5</v>
      </c>
      <c r="L46" s="10">
        <v>1193880.6666666667</v>
      </c>
      <c r="M46" s="10">
        <v>1331336</v>
      </c>
      <c r="N46" s="10">
        <v>2349962</v>
      </c>
      <c r="O46" s="10">
        <v>278286</v>
      </c>
    </row>
    <row r="47" spans="1:15" x14ac:dyDescent="0.2">
      <c r="A47" s="9" t="s">
        <v>245</v>
      </c>
      <c r="B47" s="10">
        <v>6951926</v>
      </c>
      <c r="C47" s="10">
        <v>5085837</v>
      </c>
      <c r="D47" s="10">
        <v>7467341.166666667</v>
      </c>
      <c r="E47" s="10">
        <v>7515213.333333333</v>
      </c>
      <c r="F47" s="10">
        <v>6348441</v>
      </c>
      <c r="G47" s="10">
        <v>9179981</v>
      </c>
      <c r="H47" s="10">
        <v>20486322</v>
      </c>
      <c r="I47" s="10">
        <v>5394663.666666667</v>
      </c>
      <c r="J47" s="10">
        <v>11019211.333333334</v>
      </c>
      <c r="K47" s="10">
        <v>8889051.5</v>
      </c>
      <c r="L47" s="10">
        <v>8581964</v>
      </c>
      <c r="M47" s="10">
        <v>9779315</v>
      </c>
      <c r="N47" s="10">
        <v>5566361</v>
      </c>
      <c r="O47" s="10">
        <v>920346</v>
      </c>
    </row>
    <row r="48" spans="1:15" x14ac:dyDescent="0.2">
      <c r="A48" s="9" t="s">
        <v>246</v>
      </c>
      <c r="B48" s="10">
        <v>809059</v>
      </c>
      <c r="C48" s="10">
        <v>6415.666666666667</v>
      </c>
      <c r="D48" s="10">
        <v>1418.1666666666667</v>
      </c>
      <c r="E48" s="10">
        <v>2702908.6666666665</v>
      </c>
      <c r="F48" s="10">
        <v>0</v>
      </c>
      <c r="G48" s="10">
        <v>1573993.5</v>
      </c>
      <c r="H48" s="10">
        <v>3248267</v>
      </c>
      <c r="I48" s="10">
        <v>914174.66666666663</v>
      </c>
      <c r="J48" s="10">
        <v>1222429.6666666667</v>
      </c>
      <c r="K48" s="10">
        <v>792985</v>
      </c>
      <c r="L48" s="10">
        <v>2714925</v>
      </c>
      <c r="M48" s="10">
        <v>521558</v>
      </c>
      <c r="N48" s="10">
        <v>585438.33333333337</v>
      </c>
      <c r="O48" s="10">
        <v>0</v>
      </c>
    </row>
    <row r="49" spans="1:15" s="6" customFormat="1" x14ac:dyDescent="0.2">
      <c r="A49" s="9" t="s">
        <v>247</v>
      </c>
      <c r="B49" s="10">
        <v>257457</v>
      </c>
      <c r="C49" s="10">
        <v>2649528.3333333335</v>
      </c>
      <c r="D49" s="10">
        <v>3458972.5</v>
      </c>
      <c r="E49" s="10">
        <v>2289410.6666666665</v>
      </c>
      <c r="F49" s="10">
        <v>2134854</v>
      </c>
      <c r="G49" s="10">
        <v>2847470</v>
      </c>
      <c r="H49" s="10">
        <v>1150182.5</v>
      </c>
      <c r="I49" s="10">
        <v>1490674.6666666667</v>
      </c>
      <c r="J49" s="10">
        <v>699429</v>
      </c>
      <c r="K49" s="10">
        <v>1115491.5</v>
      </c>
      <c r="L49" s="10">
        <v>1829529.3333333333</v>
      </c>
      <c r="M49" s="10">
        <v>5805151</v>
      </c>
      <c r="N49" s="10">
        <v>1717945</v>
      </c>
      <c r="O49" s="10">
        <v>2306517</v>
      </c>
    </row>
    <row r="50" spans="1:15" s="6" customFormat="1" x14ac:dyDescent="0.2">
      <c r="A50" s="17" t="s">
        <v>254</v>
      </c>
      <c r="B50" s="17">
        <f>SUM(B42:B49)</f>
        <v>18831113</v>
      </c>
      <c r="C50" s="17">
        <f t="shared" ref="C50:O50" si="16">SUM(C42:C49)</f>
        <v>16490918.5</v>
      </c>
      <c r="D50" s="17">
        <f t="shared" si="16"/>
        <v>22646287.833333336</v>
      </c>
      <c r="E50" s="17">
        <f t="shared" si="16"/>
        <v>23684001.666666668</v>
      </c>
      <c r="F50" s="17">
        <f t="shared" si="16"/>
        <v>14593543</v>
      </c>
      <c r="G50" s="17">
        <f t="shared" si="16"/>
        <v>24924390.5</v>
      </c>
      <c r="H50" s="17">
        <f t="shared" si="16"/>
        <v>48333095</v>
      </c>
      <c r="I50" s="17">
        <f t="shared" si="16"/>
        <v>12473138</v>
      </c>
      <c r="J50" s="17">
        <f t="shared" si="16"/>
        <v>24602005.666666668</v>
      </c>
      <c r="K50" s="17">
        <f t="shared" si="16"/>
        <v>26389529</v>
      </c>
      <c r="L50" s="17">
        <f t="shared" si="16"/>
        <v>24291504.999999996</v>
      </c>
      <c r="M50" s="17">
        <f t="shared" si="16"/>
        <v>29839142.5</v>
      </c>
      <c r="N50" s="17">
        <f t="shared" si="16"/>
        <v>19281647.333333332</v>
      </c>
      <c r="O50" s="17">
        <f t="shared" si="16"/>
        <v>5338540</v>
      </c>
    </row>
    <row r="51" spans="1:15" x14ac:dyDescent="0.2">
      <c r="A51" s="9" t="s">
        <v>248</v>
      </c>
      <c r="B51" s="10">
        <v>1036726</v>
      </c>
      <c r="C51" s="10">
        <v>2506787</v>
      </c>
      <c r="D51" s="10">
        <v>3091418</v>
      </c>
      <c r="E51" s="10">
        <v>2642514.3333333335</v>
      </c>
      <c r="F51" s="10">
        <v>1418411</v>
      </c>
      <c r="G51" s="10">
        <v>2508745.5</v>
      </c>
      <c r="H51" s="10">
        <v>3187726.5</v>
      </c>
      <c r="I51" s="10">
        <v>346826.33333333331</v>
      </c>
      <c r="J51" s="10">
        <v>2195183.3333333335</v>
      </c>
      <c r="K51" s="10">
        <v>1441864</v>
      </c>
      <c r="L51" s="10">
        <v>609021.66666666663</v>
      </c>
      <c r="M51" s="10">
        <v>1469586.5</v>
      </c>
      <c r="N51" s="10">
        <v>1468828.3333333333</v>
      </c>
      <c r="O51" s="10">
        <v>98423</v>
      </c>
    </row>
    <row r="52" spans="1:15" x14ac:dyDescent="0.2">
      <c r="A52" s="9" t="s">
        <v>249</v>
      </c>
      <c r="B52" s="10">
        <v>3614902</v>
      </c>
      <c r="C52" s="10">
        <v>1842416</v>
      </c>
      <c r="D52" s="10">
        <v>2218334.5</v>
      </c>
      <c r="E52" s="10">
        <v>2820096.6666666665</v>
      </c>
      <c r="F52" s="10">
        <v>1612083</v>
      </c>
      <c r="G52" s="10">
        <v>1832236.5</v>
      </c>
      <c r="H52" s="10">
        <v>2243063</v>
      </c>
      <c r="I52" s="10">
        <v>1753833</v>
      </c>
      <c r="J52" s="10">
        <v>2055272</v>
      </c>
      <c r="K52" s="10">
        <v>2408592</v>
      </c>
      <c r="L52" s="10">
        <v>353110.33333333331</v>
      </c>
      <c r="M52" s="10">
        <v>1028106</v>
      </c>
      <c r="N52" s="10">
        <v>1713330.3333333333</v>
      </c>
      <c r="O52" s="10">
        <v>1274970</v>
      </c>
    </row>
    <row r="53" spans="1:15" x14ac:dyDescent="0.2">
      <c r="A53" s="9" t="s">
        <v>250</v>
      </c>
      <c r="B53" s="10">
        <v>96828</v>
      </c>
      <c r="C53" s="10">
        <v>1187568.5</v>
      </c>
      <c r="D53" s="10">
        <v>1110606.6666666667</v>
      </c>
      <c r="E53" s="10">
        <v>0</v>
      </c>
      <c r="F53" s="10">
        <v>20745931</v>
      </c>
      <c r="G53" s="10">
        <v>211175</v>
      </c>
      <c r="H53" s="10">
        <v>377144</v>
      </c>
      <c r="I53" s="10">
        <v>277671</v>
      </c>
      <c r="J53" s="10">
        <v>837962.33333333337</v>
      </c>
      <c r="K53" s="10">
        <v>1271132</v>
      </c>
      <c r="L53" s="10">
        <v>4577515.666666667</v>
      </c>
      <c r="M53" s="10">
        <v>512801.5</v>
      </c>
      <c r="N53" s="10">
        <v>4653438</v>
      </c>
      <c r="O53" s="10">
        <v>438943</v>
      </c>
    </row>
    <row r="54" spans="1:15" s="6" customFormat="1" x14ac:dyDescent="0.2">
      <c r="A54" s="17" t="s">
        <v>255</v>
      </c>
      <c r="B54" s="17">
        <f>SUM(B51:B53)</f>
        <v>4748456</v>
      </c>
      <c r="C54" s="17">
        <f t="shared" ref="C54:O54" si="17">SUM(C51:C53)</f>
        <v>5536771.5</v>
      </c>
      <c r="D54" s="17">
        <f t="shared" si="17"/>
        <v>6420359.166666667</v>
      </c>
      <c r="E54" s="17">
        <f t="shared" si="17"/>
        <v>5462611</v>
      </c>
      <c r="F54" s="17">
        <f t="shared" si="17"/>
        <v>23776425</v>
      </c>
      <c r="G54" s="17">
        <f t="shared" si="17"/>
        <v>4552157</v>
      </c>
      <c r="H54" s="17">
        <f t="shared" si="17"/>
        <v>5807933.5</v>
      </c>
      <c r="I54" s="17">
        <f t="shared" si="17"/>
        <v>2378330.3333333335</v>
      </c>
      <c r="J54" s="17">
        <f t="shared" si="17"/>
        <v>5088417.666666667</v>
      </c>
      <c r="K54" s="17">
        <f t="shared" si="17"/>
        <v>5121588</v>
      </c>
      <c r="L54" s="17">
        <f t="shared" si="17"/>
        <v>5539647.666666667</v>
      </c>
      <c r="M54" s="17">
        <f t="shared" si="17"/>
        <v>3010494</v>
      </c>
      <c r="N54" s="17">
        <f t="shared" si="17"/>
        <v>7835596.666666666</v>
      </c>
      <c r="O54" s="17">
        <f t="shared" si="17"/>
        <v>1812336</v>
      </c>
    </row>
    <row r="55" spans="1:15" s="6" customFormat="1" x14ac:dyDescent="0.2">
      <c r="A55" s="17" t="s">
        <v>3</v>
      </c>
      <c r="B55" s="17">
        <f>+B54+B50</f>
        <v>23579569</v>
      </c>
      <c r="C55" s="17">
        <f t="shared" ref="C55:O55" si="18">+C54+C50</f>
        <v>22027690</v>
      </c>
      <c r="D55" s="17">
        <f t="shared" si="18"/>
        <v>29066647.000000004</v>
      </c>
      <c r="E55" s="17">
        <f t="shared" si="18"/>
        <v>29146612.666666668</v>
      </c>
      <c r="F55" s="17">
        <f t="shared" si="18"/>
        <v>38369968</v>
      </c>
      <c r="G55" s="17">
        <f t="shared" si="18"/>
        <v>29476547.5</v>
      </c>
      <c r="H55" s="17">
        <f t="shared" si="18"/>
        <v>54141028.5</v>
      </c>
      <c r="I55" s="17">
        <f t="shared" si="18"/>
        <v>14851468.333333334</v>
      </c>
      <c r="J55" s="17">
        <f t="shared" si="18"/>
        <v>29690423.333333336</v>
      </c>
      <c r="K55" s="17">
        <f t="shared" si="18"/>
        <v>31511117</v>
      </c>
      <c r="L55" s="17">
        <f t="shared" si="18"/>
        <v>29831152.666666664</v>
      </c>
      <c r="M55" s="17">
        <f t="shared" si="18"/>
        <v>32849636.5</v>
      </c>
      <c r="N55" s="17">
        <f t="shared" si="18"/>
        <v>27117244</v>
      </c>
      <c r="O55" s="17">
        <f t="shared" si="18"/>
        <v>7150876</v>
      </c>
    </row>
    <row r="56" spans="1:15" s="6" customFormat="1" x14ac:dyDescent="0.2">
      <c r="A56" s="9" t="s">
        <v>252</v>
      </c>
      <c r="B56" s="10">
        <v>1735</v>
      </c>
      <c r="C56" s="10">
        <v>6918</v>
      </c>
      <c r="D56" s="10">
        <v>13498</v>
      </c>
      <c r="E56" s="10">
        <v>383</v>
      </c>
      <c r="F56" s="10">
        <v>239</v>
      </c>
      <c r="G56" s="10">
        <v>317</v>
      </c>
      <c r="H56" s="10">
        <v>2645</v>
      </c>
      <c r="I56" s="10">
        <v>6217</v>
      </c>
      <c r="J56" s="10">
        <v>1636</v>
      </c>
      <c r="K56" s="10">
        <v>1294</v>
      </c>
      <c r="L56" s="10">
        <v>1783</v>
      </c>
      <c r="M56" s="10">
        <v>1720</v>
      </c>
      <c r="N56" s="10">
        <v>4867</v>
      </c>
      <c r="O56" s="10">
        <v>2380</v>
      </c>
    </row>
    <row r="57" spans="1:15" x14ac:dyDescent="0.2">
      <c r="A57" s="9" t="s">
        <v>253</v>
      </c>
      <c r="B57" s="10">
        <v>82</v>
      </c>
      <c r="C57" s="10">
        <v>36</v>
      </c>
      <c r="D57" s="10">
        <v>113</v>
      </c>
      <c r="E57" s="10">
        <v>11</v>
      </c>
      <c r="F57" s="10">
        <v>2</v>
      </c>
      <c r="G57" s="10">
        <v>13</v>
      </c>
      <c r="H57" s="10">
        <v>16</v>
      </c>
      <c r="I57" s="10">
        <v>92</v>
      </c>
      <c r="J57" s="10">
        <v>18</v>
      </c>
      <c r="K57" s="10">
        <v>3</v>
      </c>
      <c r="L57" s="10">
        <v>4</v>
      </c>
      <c r="M57" s="10">
        <v>20</v>
      </c>
      <c r="N57" s="10">
        <v>15</v>
      </c>
      <c r="O57" s="10">
        <v>14</v>
      </c>
    </row>
    <row r="59" spans="1:15" x14ac:dyDescent="0.2">
      <c r="A59" s="132" t="s">
        <v>263</v>
      </c>
      <c r="B59" s="133"/>
      <c r="C59" s="133"/>
      <c r="D59" s="133"/>
      <c r="E59" s="133"/>
      <c r="F59" s="133"/>
      <c r="G59" s="133"/>
      <c r="H59" s="133"/>
      <c r="I59" s="133"/>
      <c r="J59" s="133"/>
      <c r="K59" s="133"/>
      <c r="L59" s="133"/>
      <c r="M59" s="133"/>
      <c r="N59" s="133"/>
      <c r="O59" s="133"/>
    </row>
    <row r="60" spans="1:15" x14ac:dyDescent="0.2">
      <c r="A60" s="18" t="s">
        <v>264</v>
      </c>
      <c r="B60" s="12">
        <f>+B42/$B$55</f>
        <v>0.21844784355473165</v>
      </c>
      <c r="C60" s="12">
        <f>+C42/$C$55</f>
        <v>0.11809546681169626</v>
      </c>
      <c r="D60" s="12">
        <f>+D42/$D$55</f>
        <v>7.1145592862270388E-2</v>
      </c>
      <c r="E60" s="12">
        <f>+E42/$E$55</f>
        <v>9.6099846388096002E-2</v>
      </c>
      <c r="F60" s="12">
        <f>+F42/$F$55</f>
        <v>1.7716433852642256E-2</v>
      </c>
      <c r="G60" s="12">
        <f>+G42/$G$55</f>
        <v>0.16592396039597243</v>
      </c>
      <c r="H60" s="12">
        <f>+H42/$H$55</f>
        <v>0.1923382560048707</v>
      </c>
      <c r="I60" s="12">
        <f>+I42/$I$55</f>
        <v>6.778896497439478E-2</v>
      </c>
      <c r="J60" s="12">
        <f>+J42/$J$55</f>
        <v>0.11480708650499762</v>
      </c>
      <c r="K60" s="12">
        <f>+K42/$K$55</f>
        <v>0.14805305061067814</v>
      </c>
      <c r="L60" s="12">
        <f>+L42/$L$55</f>
        <v>0.10799329041459099</v>
      </c>
      <c r="M60" s="12">
        <f>+M42/$M$55</f>
        <v>0.10043829556531014</v>
      </c>
      <c r="N60" s="12">
        <f>+N42/$N$55</f>
        <v>0.1715171841700924</v>
      </c>
      <c r="O60" s="12">
        <f>+O42/$O$55</f>
        <v>1.1602214889476478E-2</v>
      </c>
    </row>
    <row r="61" spans="1:15" x14ac:dyDescent="0.2">
      <c r="A61" s="18" t="s">
        <v>265</v>
      </c>
      <c r="B61" s="12">
        <f t="shared" ref="B61:B73" si="19">+B43/$B$55</f>
        <v>0</v>
      </c>
      <c r="C61" s="12">
        <f t="shared" ref="C61:C73" si="20">+C43/$C$55</f>
        <v>3.2471705688007536E-3</v>
      </c>
      <c r="D61" s="12">
        <f t="shared" ref="D61:D73" si="21">+D43/$D$55</f>
        <v>6.0681061699342197E-3</v>
      </c>
      <c r="E61" s="12">
        <f t="shared" ref="E61:E73" si="22">+E43/$E$55</f>
        <v>3.0371625345417498E-3</v>
      </c>
      <c r="F61" s="12">
        <f t="shared" ref="F61:F73" si="23">+F43/$F$55</f>
        <v>0</v>
      </c>
      <c r="G61" s="12">
        <f t="shared" ref="G61:G73" si="24">+G43/$G$55</f>
        <v>2.169334790650092E-3</v>
      </c>
      <c r="H61" s="12">
        <f t="shared" ref="H61:H73" si="25">+H43/$H$55</f>
        <v>1.8563832787180982E-3</v>
      </c>
      <c r="I61" s="12">
        <f t="shared" ref="I61:I73" si="26">+I43/$I$55</f>
        <v>2.5991436761415621E-2</v>
      </c>
      <c r="J61" s="12">
        <f t="shared" ref="J61:J73" si="27">+J43/$J$55</f>
        <v>4.2295905290224327E-3</v>
      </c>
      <c r="K61" s="12">
        <f t="shared" ref="K61:K73" si="28">+K43/$K$55</f>
        <v>2.0219594246690779E-2</v>
      </c>
      <c r="L61" s="12">
        <f t="shared" ref="L61:L73" si="29">+L43/$L$55</f>
        <v>1.250094727594502E-2</v>
      </c>
      <c r="M61" s="12">
        <f t="shared" ref="M61:M73" si="30">+M43/$M$55</f>
        <v>1.77616881696697E-3</v>
      </c>
      <c r="N61" s="12">
        <f t="shared" ref="N61:N73" si="31">+N43/$N$55</f>
        <v>3.9766823895033971E-4</v>
      </c>
      <c r="O61" s="12">
        <f t="shared" ref="O61:O73" si="32">+O43/$O$55</f>
        <v>0</v>
      </c>
    </row>
    <row r="62" spans="1:15" x14ac:dyDescent="0.2">
      <c r="A62" s="18" t="s">
        <v>266</v>
      </c>
      <c r="B62" s="12">
        <f t="shared" si="19"/>
        <v>0.14401200462994043</v>
      </c>
      <c r="C62" s="12">
        <f t="shared" si="20"/>
        <v>0.1487320806978247</v>
      </c>
      <c r="D62" s="12">
        <f t="shared" si="21"/>
        <v>0.2079490971215221</v>
      </c>
      <c r="E62" s="12">
        <f t="shared" si="22"/>
        <v>0.10969417624035396</v>
      </c>
      <c r="F62" s="12">
        <f t="shared" si="23"/>
        <v>0.11003981030164008</v>
      </c>
      <c r="G62" s="12">
        <f t="shared" si="24"/>
        <v>6.8428994270784263E-2</v>
      </c>
      <c r="H62" s="12">
        <f t="shared" si="25"/>
        <v>8.9827467906340192E-2</v>
      </c>
      <c r="I62" s="12">
        <f t="shared" si="26"/>
        <v>0.14781050268766915</v>
      </c>
      <c r="J62" s="12">
        <f t="shared" si="27"/>
        <v>0.14172249929747269</v>
      </c>
      <c r="K62" s="12">
        <f t="shared" si="28"/>
        <v>0.14691234207914622</v>
      </c>
      <c r="L62" s="12">
        <f t="shared" si="29"/>
        <v>0.11818412469881319</v>
      </c>
      <c r="M62" s="12">
        <f t="shared" si="30"/>
        <v>0.15607104206465117</v>
      </c>
      <c r="N62" s="12">
        <f t="shared" si="31"/>
        <v>6.9939777065840467E-2</v>
      </c>
      <c r="O62" s="12">
        <f t="shared" si="32"/>
        <v>0.24272145119003602</v>
      </c>
    </row>
    <row r="63" spans="1:15" x14ac:dyDescent="0.2">
      <c r="A63" s="18" t="s">
        <v>267</v>
      </c>
      <c r="B63" s="12">
        <f t="shared" si="19"/>
        <v>9.610116283295933E-2</v>
      </c>
      <c r="C63" s="12">
        <f t="shared" si="20"/>
        <v>9.8057142321021112E-2</v>
      </c>
      <c r="D63" s="12">
        <f t="shared" si="21"/>
        <v>9.0869843593128108E-2</v>
      </c>
      <c r="E63" s="12">
        <f t="shared" si="22"/>
        <v>0.12418752422665741</v>
      </c>
      <c r="F63" s="12">
        <f t="shared" si="23"/>
        <v>1.8307078077312966E-2</v>
      </c>
      <c r="G63" s="12">
        <f t="shared" si="24"/>
        <v>7.4208622973908331E-2</v>
      </c>
      <c r="H63" s="12">
        <f t="shared" si="25"/>
        <v>0.10541798259336725</v>
      </c>
      <c r="I63" s="12">
        <f t="shared" si="26"/>
        <v>2.5888461533713669E-2</v>
      </c>
      <c r="J63" s="12">
        <f t="shared" si="27"/>
        <v>9.4762901662904311E-2</v>
      </c>
      <c r="K63" s="12">
        <f t="shared" si="28"/>
        <v>0.13882841728523937</v>
      </c>
      <c r="L63" s="12">
        <f t="shared" si="29"/>
        <v>9.5576438671081426E-2</v>
      </c>
      <c r="M63" s="12">
        <f t="shared" si="30"/>
        <v>0.11924629668276543</v>
      </c>
      <c r="N63" s="12">
        <f t="shared" si="31"/>
        <v>9.2321697588442247E-2</v>
      </c>
      <c r="O63" s="12">
        <f t="shared" si="32"/>
        <v>2.0632437200701005E-3</v>
      </c>
    </row>
    <row r="64" spans="1:15" x14ac:dyDescent="0.2">
      <c r="A64" s="18" t="s">
        <v>268</v>
      </c>
      <c r="B64" s="12">
        <f t="shared" si="19"/>
        <v>0</v>
      </c>
      <c r="C64" s="12">
        <f t="shared" si="20"/>
        <v>2.9056292330244343E-2</v>
      </c>
      <c r="D64" s="12">
        <f t="shared" si="21"/>
        <v>2.7128963309734345E-2</v>
      </c>
      <c r="E64" s="12">
        <f t="shared" si="22"/>
        <v>5.0438165267415069E-2</v>
      </c>
      <c r="F64" s="12">
        <f t="shared" si="23"/>
        <v>1.3182262752994738E-2</v>
      </c>
      <c r="G64" s="12">
        <f t="shared" si="24"/>
        <v>7.3403152116101794E-2</v>
      </c>
      <c r="H64" s="12">
        <f t="shared" si="25"/>
        <v>4.3657029899238059E-2</v>
      </c>
      <c r="I64" s="12">
        <f t="shared" si="26"/>
        <v>4.7211740343070449E-2</v>
      </c>
      <c r="J64" s="12">
        <f t="shared" si="27"/>
        <v>3.7228659701382949E-2</v>
      </c>
      <c r="K64" s="12">
        <f t="shared" si="28"/>
        <v>4.0796126014828356E-2</v>
      </c>
      <c r="L64" s="12">
        <f t="shared" si="29"/>
        <v>4.0021271722453733E-2</v>
      </c>
      <c r="M64" s="12">
        <f t="shared" si="30"/>
        <v>4.0528180578193004E-2</v>
      </c>
      <c r="N64" s="12">
        <f t="shared" si="31"/>
        <v>8.6659322754185489E-2</v>
      </c>
      <c r="O64" s="12">
        <f t="shared" si="32"/>
        <v>3.8916350947771995E-2</v>
      </c>
    </row>
    <row r="65" spans="1:15" x14ac:dyDescent="0.2">
      <c r="A65" s="18" t="s">
        <v>269</v>
      </c>
      <c r="B65" s="12">
        <f t="shared" si="19"/>
        <v>0.29482837451354604</v>
      </c>
      <c r="C65" s="12">
        <f t="shared" si="20"/>
        <v>0.230883810331451</v>
      </c>
      <c r="D65" s="12">
        <f t="shared" si="21"/>
        <v>0.25690411304292049</v>
      </c>
      <c r="E65" s="12">
        <f t="shared" si="22"/>
        <v>0.25784174028318763</v>
      </c>
      <c r="F65" s="12">
        <f t="shared" si="23"/>
        <v>0.16545338270805959</v>
      </c>
      <c r="G65" s="12">
        <f t="shared" si="24"/>
        <v>0.31143338615216049</v>
      </c>
      <c r="H65" s="12">
        <f t="shared" si="25"/>
        <v>0.37838812020351625</v>
      </c>
      <c r="I65" s="12">
        <f t="shared" si="26"/>
        <v>0.36324109815853223</v>
      </c>
      <c r="J65" s="12">
        <f t="shared" si="27"/>
        <v>0.37113688847144538</v>
      </c>
      <c r="K65" s="12">
        <f t="shared" si="28"/>
        <v>0.28209255482755496</v>
      </c>
      <c r="L65" s="12">
        <f t="shared" si="29"/>
        <v>0.2876846260650695</v>
      </c>
      <c r="M65" s="12">
        <f t="shared" si="30"/>
        <v>0.29769933679479221</v>
      </c>
      <c r="N65" s="12">
        <f t="shared" si="31"/>
        <v>0.20527015946015753</v>
      </c>
      <c r="O65" s="12">
        <f t="shared" si="32"/>
        <v>0.12870395179555624</v>
      </c>
    </row>
    <row r="66" spans="1:15" x14ac:dyDescent="0.2">
      <c r="A66" s="18" t="s">
        <v>270</v>
      </c>
      <c r="B66" s="12">
        <f t="shared" si="19"/>
        <v>3.4311865496778164E-2</v>
      </c>
      <c r="C66" s="12">
        <f t="shared" si="20"/>
        <v>2.9125462845476155E-4</v>
      </c>
      <c r="D66" s="12">
        <f t="shared" si="21"/>
        <v>4.8790170626376911E-5</v>
      </c>
      <c r="E66" s="12">
        <f t="shared" si="22"/>
        <v>9.2734915634221551E-2</v>
      </c>
      <c r="F66" s="12">
        <f t="shared" si="23"/>
        <v>0</v>
      </c>
      <c r="G66" s="12">
        <f t="shared" si="24"/>
        <v>5.3398163404313206E-2</v>
      </c>
      <c r="H66" s="12">
        <f t="shared" si="25"/>
        <v>5.9996403651622537E-2</v>
      </c>
      <c r="I66" s="12">
        <f t="shared" si="26"/>
        <v>6.1554497248925213E-2</v>
      </c>
      <c r="J66" s="12">
        <f t="shared" si="27"/>
        <v>4.1172523979954481E-2</v>
      </c>
      <c r="K66" s="12">
        <f t="shared" si="28"/>
        <v>2.5165245649654375E-2</v>
      </c>
      <c r="L66" s="12">
        <f t="shared" si="29"/>
        <v>9.1009724979003503E-2</v>
      </c>
      <c r="M66" s="12">
        <f t="shared" si="30"/>
        <v>1.5877131547559133E-2</v>
      </c>
      <c r="N66" s="12">
        <f t="shared" si="31"/>
        <v>2.158915313567018E-2</v>
      </c>
      <c r="O66" s="12">
        <f t="shared" si="32"/>
        <v>0</v>
      </c>
    </row>
    <row r="67" spans="1:15" x14ac:dyDescent="0.2">
      <c r="A67" s="18" t="s">
        <v>271</v>
      </c>
      <c r="B67" s="12">
        <f t="shared" si="19"/>
        <v>1.0918647410391598E-2</v>
      </c>
      <c r="C67" s="12">
        <f t="shared" si="20"/>
        <v>0.12028171512007539</v>
      </c>
      <c r="D67" s="12">
        <f t="shared" si="21"/>
        <v>0.11900142799408545</v>
      </c>
      <c r="E67" s="12">
        <f t="shared" si="22"/>
        <v>7.854808697152435E-2</v>
      </c>
      <c r="F67" s="12">
        <f t="shared" si="23"/>
        <v>5.5638670326751377E-2</v>
      </c>
      <c r="G67" s="12">
        <f t="shared" si="24"/>
        <v>9.6601204737427268E-2</v>
      </c>
      <c r="H67" s="12">
        <f t="shared" si="25"/>
        <v>2.1244193763330522E-2</v>
      </c>
      <c r="I67" s="12">
        <f t="shared" si="26"/>
        <v>0.10037220786586647</v>
      </c>
      <c r="J67" s="12">
        <f t="shared" si="27"/>
        <v>2.3557393983492093E-2</v>
      </c>
      <c r="K67" s="12">
        <f t="shared" si="28"/>
        <v>3.5399935203820287E-2</v>
      </c>
      <c r="L67" s="12">
        <f t="shared" si="29"/>
        <v>6.132948846383833E-2</v>
      </c>
      <c r="M67" s="12">
        <f t="shared" si="30"/>
        <v>0.17671888089233498</v>
      </c>
      <c r="N67" s="12">
        <f t="shared" si="31"/>
        <v>6.3352492605812008E-2</v>
      </c>
      <c r="O67" s="12">
        <f t="shared" si="32"/>
        <v>0.32255027216245952</v>
      </c>
    </row>
    <row r="68" spans="1:15" x14ac:dyDescent="0.2">
      <c r="A68" s="19" t="s">
        <v>254</v>
      </c>
      <c r="B68" s="14">
        <f t="shared" si="19"/>
        <v>0.79861989843834724</v>
      </c>
      <c r="C68" s="14">
        <f t="shared" si="20"/>
        <v>0.74864493280956834</v>
      </c>
      <c r="D68" s="14">
        <f t="shared" si="21"/>
        <v>0.77911593426422154</v>
      </c>
      <c r="E68" s="14">
        <f t="shared" si="22"/>
        <v>0.81258161754599778</v>
      </c>
      <c r="F68" s="14">
        <f t="shared" si="23"/>
        <v>0.38033763801940101</v>
      </c>
      <c r="G68" s="14">
        <f t="shared" si="24"/>
        <v>0.84556681884131779</v>
      </c>
      <c r="H68" s="14">
        <f t="shared" si="25"/>
        <v>0.89272583730100363</v>
      </c>
      <c r="I68" s="14">
        <f t="shared" si="26"/>
        <v>0.83985890957358755</v>
      </c>
      <c r="J68" s="14">
        <f t="shared" si="27"/>
        <v>0.82861754413067201</v>
      </c>
      <c r="K68" s="14">
        <f t="shared" si="28"/>
        <v>0.83746726591761256</v>
      </c>
      <c r="L68" s="14">
        <f t="shared" si="29"/>
        <v>0.81429991229079557</v>
      </c>
      <c r="M68" s="14">
        <f t="shared" si="30"/>
        <v>0.90835533294257309</v>
      </c>
      <c r="N68" s="14">
        <f t="shared" si="31"/>
        <v>0.71104745501915068</v>
      </c>
      <c r="O68" s="14">
        <f t="shared" si="32"/>
        <v>0.74655748470537031</v>
      </c>
    </row>
    <row r="69" spans="1:15" x14ac:dyDescent="0.2">
      <c r="A69" s="18" t="s">
        <v>272</v>
      </c>
      <c r="B69" s="12">
        <f t="shared" si="19"/>
        <v>4.3967131036194936E-2</v>
      </c>
      <c r="C69" s="12">
        <f t="shared" si="20"/>
        <v>0.11380162876815499</v>
      </c>
      <c r="D69" s="12">
        <f t="shared" si="21"/>
        <v>0.10635619581439854</v>
      </c>
      <c r="E69" s="12">
        <f t="shared" si="22"/>
        <v>9.0662828080719918E-2</v>
      </c>
      <c r="F69" s="12">
        <f t="shared" si="23"/>
        <v>3.6966697496333592E-2</v>
      </c>
      <c r="G69" s="12">
        <f t="shared" si="24"/>
        <v>8.5109882695726155E-2</v>
      </c>
      <c r="H69" s="12">
        <f t="shared" si="25"/>
        <v>5.8878203615950885E-2</v>
      </c>
      <c r="I69" s="12">
        <f t="shared" si="26"/>
        <v>2.3352999551896157E-2</v>
      </c>
      <c r="J69" s="12">
        <f t="shared" si="27"/>
        <v>7.393573707885831E-2</v>
      </c>
      <c r="K69" s="12">
        <f t="shared" si="28"/>
        <v>4.5757311617991833E-2</v>
      </c>
      <c r="L69" s="12">
        <f t="shared" si="29"/>
        <v>2.0415626357850648E-2</v>
      </c>
      <c r="M69" s="12">
        <f t="shared" si="30"/>
        <v>4.473676596086535E-2</v>
      </c>
      <c r="N69" s="12">
        <f t="shared" si="31"/>
        <v>5.4165841238635208E-2</v>
      </c>
      <c r="O69" s="12">
        <f t="shared" si="32"/>
        <v>1.3763768243219432E-2</v>
      </c>
    </row>
    <row r="70" spans="1:15" x14ac:dyDescent="0.2">
      <c r="A70" s="18" t="s">
        <v>273</v>
      </c>
      <c r="B70" s="12">
        <f t="shared" si="19"/>
        <v>0.15330653414402953</v>
      </c>
      <c r="C70" s="12">
        <f t="shared" si="20"/>
        <v>8.364090832947077E-2</v>
      </c>
      <c r="D70" s="12">
        <f t="shared" si="21"/>
        <v>7.6318899114851457E-2</v>
      </c>
      <c r="E70" s="12">
        <f t="shared" si="22"/>
        <v>9.6755554373282343E-2</v>
      </c>
      <c r="F70" s="12">
        <f t="shared" si="23"/>
        <v>4.2014186720197425E-2</v>
      </c>
      <c r="G70" s="12">
        <f t="shared" si="24"/>
        <v>6.2159128371462091E-2</v>
      </c>
      <c r="H70" s="12">
        <f t="shared" si="25"/>
        <v>4.1430003495408291E-2</v>
      </c>
      <c r="I70" s="12">
        <f t="shared" si="26"/>
        <v>0.11809155570588362</v>
      </c>
      <c r="J70" s="12">
        <f t="shared" si="27"/>
        <v>6.9223398296667377E-2</v>
      </c>
      <c r="K70" s="12">
        <f t="shared" si="28"/>
        <v>7.6436262161065249E-2</v>
      </c>
      <c r="L70" s="12">
        <f t="shared" si="29"/>
        <v>1.1836965781342364E-2</v>
      </c>
      <c r="M70" s="12">
        <f t="shared" si="30"/>
        <v>3.1297332620408146E-2</v>
      </c>
      <c r="N70" s="12">
        <f t="shared" si="31"/>
        <v>6.3182317986788528E-2</v>
      </c>
      <c r="O70" s="12">
        <f t="shared" si="32"/>
        <v>0.17829563818474828</v>
      </c>
    </row>
    <row r="71" spans="1:15" x14ac:dyDescent="0.2">
      <c r="A71" s="18" t="s">
        <v>274</v>
      </c>
      <c r="B71" s="12">
        <f t="shared" si="19"/>
        <v>4.1064363814283461E-3</v>
      </c>
      <c r="C71" s="12">
        <f t="shared" si="20"/>
        <v>5.3912530092805916E-2</v>
      </c>
      <c r="D71" s="12">
        <f t="shared" si="21"/>
        <v>3.8208970806528408E-2</v>
      </c>
      <c r="E71" s="12">
        <f t="shared" si="22"/>
        <v>0</v>
      </c>
      <c r="F71" s="12">
        <f t="shared" si="23"/>
        <v>0.54068147776406794</v>
      </c>
      <c r="G71" s="12">
        <f t="shared" si="24"/>
        <v>7.1641700914939245E-3</v>
      </c>
      <c r="H71" s="12">
        <f t="shared" si="25"/>
        <v>6.9659555876372022E-3</v>
      </c>
      <c r="I71" s="12">
        <f t="shared" si="26"/>
        <v>1.8696535168632594E-2</v>
      </c>
      <c r="J71" s="12">
        <f t="shared" si="27"/>
        <v>2.8223320493802322E-2</v>
      </c>
      <c r="K71" s="12">
        <f t="shared" si="28"/>
        <v>4.0339160303330408E-2</v>
      </c>
      <c r="L71" s="12">
        <f t="shared" si="29"/>
        <v>0.15344749557001142</v>
      </c>
      <c r="M71" s="12">
        <f t="shared" si="30"/>
        <v>1.5610568476153457E-2</v>
      </c>
      <c r="N71" s="12">
        <f t="shared" si="31"/>
        <v>0.17160438575542558</v>
      </c>
      <c r="O71" s="12">
        <f t="shared" si="32"/>
        <v>6.1383108866661928E-2</v>
      </c>
    </row>
    <row r="72" spans="1:15" x14ac:dyDescent="0.2">
      <c r="A72" s="19" t="s">
        <v>255</v>
      </c>
      <c r="B72" s="14">
        <f t="shared" si="19"/>
        <v>0.20138010156165281</v>
      </c>
      <c r="C72" s="14">
        <f t="shared" si="20"/>
        <v>0.25135506719043166</v>
      </c>
      <c r="D72" s="14">
        <f t="shared" si="21"/>
        <v>0.2208840657357784</v>
      </c>
      <c r="E72" s="14">
        <f t="shared" si="22"/>
        <v>0.18741838245400225</v>
      </c>
      <c r="F72" s="14">
        <f t="shared" si="23"/>
        <v>0.61966236198059899</v>
      </c>
      <c r="G72" s="14">
        <f t="shared" si="24"/>
        <v>0.15443318115868218</v>
      </c>
      <c r="H72" s="14">
        <f t="shared" si="25"/>
        <v>0.10727416269899638</v>
      </c>
      <c r="I72" s="14">
        <f t="shared" si="26"/>
        <v>0.16014109042641239</v>
      </c>
      <c r="J72" s="14">
        <f t="shared" si="27"/>
        <v>0.17138245586932802</v>
      </c>
      <c r="K72" s="14">
        <f t="shared" si="28"/>
        <v>0.1625327340823875</v>
      </c>
      <c r="L72" s="14">
        <f t="shared" si="29"/>
        <v>0.18570008770920443</v>
      </c>
      <c r="M72" s="14">
        <f t="shared" si="30"/>
        <v>9.1644667057426951E-2</v>
      </c>
      <c r="N72" s="14">
        <f t="shared" si="31"/>
        <v>0.28895254498084932</v>
      </c>
      <c r="O72" s="14">
        <f t="shared" si="32"/>
        <v>0.25344251529462963</v>
      </c>
    </row>
    <row r="73" spans="1:15" x14ac:dyDescent="0.2">
      <c r="A73" s="15" t="s">
        <v>3</v>
      </c>
      <c r="B73" s="14">
        <f t="shared" si="19"/>
        <v>1</v>
      </c>
      <c r="C73" s="14">
        <f t="shared" si="20"/>
        <v>1</v>
      </c>
      <c r="D73" s="14">
        <f t="shared" si="21"/>
        <v>1</v>
      </c>
      <c r="E73" s="14">
        <f t="shared" si="22"/>
        <v>1</v>
      </c>
      <c r="F73" s="14">
        <f t="shared" si="23"/>
        <v>1</v>
      </c>
      <c r="G73" s="14">
        <f t="shared" si="24"/>
        <v>1</v>
      </c>
      <c r="H73" s="14">
        <f t="shared" si="25"/>
        <v>1</v>
      </c>
      <c r="I73" s="14">
        <f t="shared" si="26"/>
        <v>1</v>
      </c>
      <c r="J73" s="14">
        <f t="shared" si="27"/>
        <v>1</v>
      </c>
      <c r="K73" s="14">
        <f t="shared" si="28"/>
        <v>1</v>
      </c>
      <c r="L73" s="14">
        <f t="shared" si="29"/>
        <v>1</v>
      </c>
      <c r="M73" s="14">
        <f t="shared" si="30"/>
        <v>1</v>
      </c>
      <c r="N73" s="14">
        <f t="shared" si="31"/>
        <v>1</v>
      </c>
      <c r="O73" s="14">
        <f t="shared" si="32"/>
        <v>1</v>
      </c>
    </row>
  </sheetData>
  <mergeCells count="7">
    <mergeCell ref="A59:O59"/>
    <mergeCell ref="A38:O38"/>
    <mergeCell ref="A39:O39"/>
    <mergeCell ref="A1:N1"/>
    <mergeCell ref="A2:N2"/>
    <mergeCell ref="A22:N22"/>
    <mergeCell ref="O3:O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1742-A19C-4154-99F5-9FCE4886440C}">
  <dimension ref="A1:N36"/>
  <sheetViews>
    <sheetView workbookViewId="0">
      <selection activeCell="A2" sqref="A2:D2"/>
    </sheetView>
  </sheetViews>
  <sheetFormatPr baseColWidth="10" defaultRowHeight="12.75" x14ac:dyDescent="0.2"/>
  <cols>
    <col min="1" max="1" width="24.7109375" style="2" bestFit="1" customWidth="1"/>
    <col min="4" max="4" width="16" customWidth="1"/>
    <col min="5" max="5" width="11.42578125" style="24"/>
    <col min="6" max="6" width="24.7109375" bestFit="1" customWidth="1"/>
  </cols>
  <sheetData>
    <row r="1" spans="1:14" ht="15" x14ac:dyDescent="0.2">
      <c r="A1" s="136" t="s">
        <v>290</v>
      </c>
      <c r="B1" s="137"/>
      <c r="C1" s="137"/>
      <c r="D1" s="138"/>
      <c r="E1" s="25"/>
      <c r="F1" s="134" t="s">
        <v>291</v>
      </c>
      <c r="G1" s="134"/>
      <c r="H1" s="134"/>
      <c r="I1" s="134"/>
      <c r="J1" s="134"/>
      <c r="K1" s="134"/>
      <c r="L1" s="134"/>
    </row>
    <row r="2" spans="1:14" ht="15" x14ac:dyDescent="0.2">
      <c r="A2" s="139" t="s">
        <v>262</v>
      </c>
      <c r="B2" s="140"/>
      <c r="C2" s="140"/>
      <c r="D2" s="141"/>
      <c r="E2" s="26"/>
      <c r="F2" s="145" t="s">
        <v>262</v>
      </c>
      <c r="G2" s="145"/>
      <c r="H2" s="145"/>
      <c r="I2" s="145"/>
      <c r="J2" s="145"/>
      <c r="K2" s="145"/>
      <c r="L2" s="145"/>
    </row>
    <row r="3" spans="1:14" s="22" customFormat="1" ht="51" x14ac:dyDescent="0.2">
      <c r="A3" s="8" t="s">
        <v>289</v>
      </c>
      <c r="B3" s="8" t="s">
        <v>223</v>
      </c>
      <c r="C3" s="8" t="s">
        <v>194</v>
      </c>
      <c r="D3" s="8" t="s">
        <v>194</v>
      </c>
      <c r="E3" s="23"/>
      <c r="F3" s="8" t="s">
        <v>289</v>
      </c>
      <c r="G3" s="8" t="s">
        <v>231</v>
      </c>
      <c r="H3" s="8" t="s">
        <v>180</v>
      </c>
      <c r="I3" s="8" t="s">
        <v>208</v>
      </c>
      <c r="J3" s="8" t="s">
        <v>175</v>
      </c>
      <c r="K3" s="8" t="s">
        <v>287</v>
      </c>
      <c r="L3" s="8" t="s">
        <v>288</v>
      </c>
    </row>
    <row r="4" spans="1:14" x14ac:dyDescent="0.2">
      <c r="A4" s="8" t="s">
        <v>259</v>
      </c>
      <c r="B4" s="20" t="s">
        <v>170</v>
      </c>
      <c r="C4" s="20" t="s">
        <v>196</v>
      </c>
      <c r="D4" s="20" t="s">
        <v>197</v>
      </c>
      <c r="E4" s="21"/>
      <c r="F4" s="8" t="s">
        <v>259</v>
      </c>
      <c r="G4" s="20" t="s">
        <v>233</v>
      </c>
      <c r="H4" s="20" t="s">
        <v>171</v>
      </c>
      <c r="I4" s="20" t="s">
        <v>240</v>
      </c>
      <c r="J4" s="20" t="s">
        <v>239</v>
      </c>
      <c r="K4" s="20" t="s">
        <v>182</v>
      </c>
      <c r="L4" s="20" t="s">
        <v>155</v>
      </c>
      <c r="M4" s="4"/>
      <c r="N4" s="4"/>
    </row>
    <row r="5" spans="1:14" x14ac:dyDescent="0.2">
      <c r="A5" s="9" t="s">
        <v>251</v>
      </c>
      <c r="B5" s="10">
        <v>1856330</v>
      </c>
      <c r="C5" s="10">
        <v>1133281</v>
      </c>
      <c r="D5" s="10">
        <v>518664</v>
      </c>
      <c r="E5" s="21"/>
      <c r="F5" s="9" t="s">
        <v>251</v>
      </c>
      <c r="G5" s="10">
        <v>3543436</v>
      </c>
      <c r="H5" s="10">
        <v>3543436</v>
      </c>
      <c r="I5" s="10">
        <v>1134653</v>
      </c>
      <c r="J5" s="10">
        <v>5743615</v>
      </c>
      <c r="K5" s="10">
        <v>2881914.5</v>
      </c>
      <c r="L5" s="10">
        <v>3107251</v>
      </c>
      <c r="M5" s="4"/>
      <c r="N5" s="4"/>
    </row>
    <row r="6" spans="1:14" x14ac:dyDescent="0.2">
      <c r="A6" s="9" t="s">
        <v>241</v>
      </c>
      <c r="B6" s="10">
        <v>53646</v>
      </c>
      <c r="C6" s="10">
        <v>251454</v>
      </c>
      <c r="D6" s="10">
        <v>101352</v>
      </c>
      <c r="E6" s="21"/>
      <c r="F6" s="9" t="s">
        <v>241</v>
      </c>
      <c r="G6" s="10">
        <v>0</v>
      </c>
      <c r="H6" s="10">
        <v>0</v>
      </c>
      <c r="I6" s="10">
        <v>13167</v>
      </c>
      <c r="J6" s="10">
        <v>349579</v>
      </c>
      <c r="K6" s="10">
        <v>155733</v>
      </c>
      <c r="L6" s="10">
        <v>65360.5</v>
      </c>
      <c r="M6" s="4"/>
      <c r="N6" s="4"/>
    </row>
    <row r="7" spans="1:14" x14ac:dyDescent="0.2">
      <c r="A7" s="9" t="s">
        <v>242</v>
      </c>
      <c r="B7" s="10">
        <v>12216633</v>
      </c>
      <c r="C7" s="10">
        <v>1011312</v>
      </c>
      <c r="D7" s="10">
        <v>462843</v>
      </c>
      <c r="E7" s="21"/>
      <c r="F7" s="9" t="s">
        <v>242</v>
      </c>
      <c r="G7" s="10">
        <v>6117546</v>
      </c>
      <c r="H7" s="10">
        <v>6117546</v>
      </c>
      <c r="I7" s="10">
        <v>787897</v>
      </c>
      <c r="J7" s="10">
        <v>9645363</v>
      </c>
      <c r="K7" s="10">
        <v>2956393</v>
      </c>
      <c r="L7" s="10">
        <v>3521459.875</v>
      </c>
      <c r="M7" s="4"/>
      <c r="N7" s="4"/>
    </row>
    <row r="8" spans="1:14" x14ac:dyDescent="0.2">
      <c r="A8" s="9" t="s">
        <v>243</v>
      </c>
      <c r="B8" s="10">
        <v>2710311</v>
      </c>
      <c r="C8" s="10">
        <v>1512290</v>
      </c>
      <c r="D8" s="10">
        <v>692124</v>
      </c>
      <c r="E8" s="21"/>
      <c r="F8" s="9" t="s">
        <v>243</v>
      </c>
      <c r="G8" s="10">
        <v>10078291</v>
      </c>
      <c r="H8" s="10">
        <v>10078291</v>
      </c>
      <c r="I8" s="10">
        <v>1167259</v>
      </c>
      <c r="J8" s="10">
        <v>8419958</v>
      </c>
      <c r="K8" s="10">
        <v>8548581</v>
      </c>
      <c r="L8" s="10">
        <v>2535595.625</v>
      </c>
      <c r="M8" s="4"/>
      <c r="N8" s="4"/>
    </row>
    <row r="9" spans="1:14" x14ac:dyDescent="0.2">
      <c r="A9" s="9" t="s">
        <v>244</v>
      </c>
      <c r="B9" s="10">
        <v>0</v>
      </c>
      <c r="C9" s="10">
        <v>0</v>
      </c>
      <c r="D9" s="10">
        <v>0</v>
      </c>
      <c r="E9" s="21"/>
      <c r="F9" s="9" t="s">
        <v>244</v>
      </c>
      <c r="G9" s="10">
        <v>0</v>
      </c>
      <c r="H9" s="10">
        <v>0</v>
      </c>
      <c r="I9" s="10">
        <v>1961182</v>
      </c>
      <c r="J9" s="10">
        <v>0</v>
      </c>
      <c r="K9" s="10">
        <v>0</v>
      </c>
      <c r="L9" s="10">
        <v>0</v>
      </c>
      <c r="M9" s="4"/>
      <c r="N9" s="4"/>
    </row>
    <row r="10" spans="1:14" x14ac:dyDescent="0.2">
      <c r="A10" s="9" t="s">
        <v>245</v>
      </c>
      <c r="B10" s="10">
        <v>8282027</v>
      </c>
      <c r="C10" s="10">
        <v>4362521</v>
      </c>
      <c r="D10" s="10">
        <v>1996577</v>
      </c>
      <c r="E10" s="21"/>
      <c r="F10" s="9" t="s">
        <v>245</v>
      </c>
      <c r="G10" s="10">
        <v>4911501</v>
      </c>
      <c r="H10" s="10">
        <v>4911501</v>
      </c>
      <c r="I10" s="10">
        <v>4548008</v>
      </c>
      <c r="J10" s="10">
        <v>16268562</v>
      </c>
      <c r="K10" s="10">
        <v>10673156.5</v>
      </c>
      <c r="L10" s="10">
        <v>4262597.75</v>
      </c>
      <c r="M10" s="4"/>
      <c r="N10" s="4"/>
    </row>
    <row r="11" spans="1:14" x14ac:dyDescent="0.2">
      <c r="A11" s="9" t="s">
        <v>246</v>
      </c>
      <c r="B11" s="10">
        <v>2457504</v>
      </c>
      <c r="C11" s="10">
        <v>214907</v>
      </c>
      <c r="D11" s="10">
        <v>98355</v>
      </c>
      <c r="E11" s="21"/>
      <c r="F11" s="9" t="s">
        <v>246</v>
      </c>
      <c r="G11" s="10">
        <v>0</v>
      </c>
      <c r="H11" s="10">
        <v>0</v>
      </c>
      <c r="I11" s="10">
        <v>130945</v>
      </c>
      <c r="J11" s="10">
        <v>7577963</v>
      </c>
      <c r="K11" s="10">
        <v>54281</v>
      </c>
      <c r="L11" s="10">
        <v>50466.375</v>
      </c>
      <c r="M11" s="4"/>
      <c r="N11" s="4"/>
    </row>
    <row r="12" spans="1:14" x14ac:dyDescent="0.2">
      <c r="A12" s="9" t="s">
        <v>247</v>
      </c>
      <c r="B12" s="10">
        <v>0</v>
      </c>
      <c r="C12" s="10">
        <v>222635</v>
      </c>
      <c r="D12" s="10">
        <v>101892</v>
      </c>
      <c r="E12" s="21"/>
      <c r="F12" s="9" t="s">
        <v>247</v>
      </c>
      <c r="G12" s="10">
        <v>4686460</v>
      </c>
      <c r="H12" s="10">
        <v>4696460</v>
      </c>
      <c r="I12" s="10">
        <v>0</v>
      </c>
      <c r="J12" s="10">
        <v>0</v>
      </c>
      <c r="K12" s="10">
        <v>1455368.5</v>
      </c>
      <c r="L12" s="10">
        <v>5457422.125</v>
      </c>
      <c r="M12" s="4"/>
      <c r="N12" s="4"/>
    </row>
    <row r="13" spans="1:14" x14ac:dyDescent="0.2">
      <c r="A13" s="8" t="s">
        <v>254</v>
      </c>
      <c r="B13" s="8">
        <f>SUM(B5:B12)</f>
        <v>27576451</v>
      </c>
      <c r="C13" s="8">
        <f t="shared" ref="C13:D13" si="0">SUM(C5:C12)</f>
        <v>8708400</v>
      </c>
      <c r="D13" s="8">
        <f t="shared" si="0"/>
        <v>3971807</v>
      </c>
      <c r="E13" s="21"/>
      <c r="F13" s="8" t="s">
        <v>254</v>
      </c>
      <c r="G13" s="8">
        <v>29337234</v>
      </c>
      <c r="H13" s="8">
        <v>29347234</v>
      </c>
      <c r="I13" s="8">
        <v>9743111</v>
      </c>
      <c r="J13" s="8">
        <v>48005040</v>
      </c>
      <c r="K13" s="8">
        <v>26725427.5</v>
      </c>
      <c r="L13" s="8">
        <v>19000153.25</v>
      </c>
      <c r="M13" s="4"/>
      <c r="N13" s="4"/>
    </row>
    <row r="14" spans="1:14" x14ac:dyDescent="0.2">
      <c r="A14" s="9" t="s">
        <v>248</v>
      </c>
      <c r="B14" s="10">
        <v>1035090</v>
      </c>
      <c r="C14" s="10">
        <v>368436</v>
      </c>
      <c r="D14" s="10">
        <v>167932</v>
      </c>
      <c r="E14" s="21"/>
      <c r="F14" s="9" t="s">
        <v>248</v>
      </c>
      <c r="G14" s="10">
        <v>78526</v>
      </c>
      <c r="H14" s="10">
        <v>78526</v>
      </c>
      <c r="I14" s="10">
        <v>499374</v>
      </c>
      <c r="J14" s="10">
        <v>5157225</v>
      </c>
      <c r="K14" s="10">
        <v>1640303.5</v>
      </c>
      <c r="L14" s="10">
        <v>1390843.125</v>
      </c>
      <c r="M14" s="4"/>
      <c r="N14" s="4"/>
    </row>
    <row r="15" spans="1:14" x14ac:dyDescent="0.2">
      <c r="A15" s="9" t="s">
        <v>249</v>
      </c>
      <c r="B15" s="10">
        <v>707965</v>
      </c>
      <c r="C15" s="10">
        <v>45968</v>
      </c>
      <c r="D15" s="10">
        <v>21038</v>
      </c>
      <c r="E15" s="21"/>
      <c r="F15" s="9" t="s">
        <v>249</v>
      </c>
      <c r="G15" s="10">
        <v>2740613</v>
      </c>
      <c r="H15" s="10">
        <v>2740613</v>
      </c>
      <c r="I15" s="10">
        <v>324003</v>
      </c>
      <c r="J15" s="10">
        <v>8792090</v>
      </c>
      <c r="K15" s="10">
        <v>1456471</v>
      </c>
      <c r="L15" s="10">
        <v>-1155829.375</v>
      </c>
      <c r="M15" s="4"/>
      <c r="N15" s="4"/>
    </row>
    <row r="16" spans="1:14" x14ac:dyDescent="0.2">
      <c r="A16" s="9" t="s">
        <v>250</v>
      </c>
      <c r="B16" s="10">
        <v>1586192</v>
      </c>
      <c r="C16" s="10">
        <v>101514</v>
      </c>
      <c r="D16" s="10">
        <v>46460</v>
      </c>
      <c r="E16" s="21"/>
      <c r="F16" s="9" t="s">
        <v>250</v>
      </c>
      <c r="G16" s="10">
        <v>1770523</v>
      </c>
      <c r="H16" s="10">
        <v>1770523</v>
      </c>
      <c r="I16" s="10">
        <v>8437</v>
      </c>
      <c r="J16" s="10">
        <v>2559818</v>
      </c>
      <c r="K16" s="10">
        <v>1331450.5</v>
      </c>
      <c r="L16" s="10">
        <v>756478.75</v>
      </c>
      <c r="M16" s="4"/>
      <c r="N16" s="4"/>
    </row>
    <row r="17" spans="1:14" x14ac:dyDescent="0.2">
      <c r="A17" s="8" t="s">
        <v>255</v>
      </c>
      <c r="B17" s="8">
        <f>SUM(B14:B16)</f>
        <v>3329247</v>
      </c>
      <c r="C17" s="8">
        <f t="shared" ref="C17:D17" si="1">SUM(C14:C16)</f>
        <v>515918</v>
      </c>
      <c r="D17" s="8">
        <f t="shared" si="1"/>
        <v>235430</v>
      </c>
      <c r="E17" s="21"/>
      <c r="F17" s="8" t="s">
        <v>255</v>
      </c>
      <c r="G17" s="8">
        <v>4589662</v>
      </c>
      <c r="H17" s="8">
        <v>4589662</v>
      </c>
      <c r="I17" s="8">
        <v>831814</v>
      </c>
      <c r="J17" s="8">
        <v>16509133</v>
      </c>
      <c r="K17" s="8">
        <v>4428225</v>
      </c>
      <c r="L17" s="8">
        <v>991492.5</v>
      </c>
      <c r="M17" s="4"/>
      <c r="N17" s="4"/>
    </row>
    <row r="18" spans="1:14" x14ac:dyDescent="0.2">
      <c r="A18" s="8" t="s">
        <v>3</v>
      </c>
      <c r="B18" s="8">
        <f>+B17+B13</f>
        <v>30905698</v>
      </c>
      <c r="C18" s="8">
        <f t="shared" ref="C18:D18" si="2">+C17+C13</f>
        <v>9224318</v>
      </c>
      <c r="D18" s="8">
        <f t="shared" si="2"/>
        <v>4207237</v>
      </c>
      <c r="E18" s="21"/>
      <c r="F18" s="8" t="s">
        <v>3</v>
      </c>
      <c r="G18" s="8">
        <v>33926896</v>
      </c>
      <c r="H18" s="8">
        <v>33936896</v>
      </c>
      <c r="I18" s="8">
        <v>10574925</v>
      </c>
      <c r="J18" s="8">
        <v>64514173</v>
      </c>
      <c r="K18" s="8">
        <v>31153652.5</v>
      </c>
      <c r="L18" s="8">
        <v>19991645.75</v>
      </c>
      <c r="M18" s="4"/>
      <c r="N18" s="4"/>
    </row>
    <row r="19" spans="1:14" x14ac:dyDescent="0.2">
      <c r="A19" s="9" t="s">
        <v>252</v>
      </c>
      <c r="B19" s="10">
        <v>12671</v>
      </c>
      <c r="C19" s="10">
        <v>1501</v>
      </c>
      <c r="D19" s="10">
        <v>687</v>
      </c>
      <c r="E19" s="21"/>
      <c r="F19" s="9" t="s">
        <v>252</v>
      </c>
      <c r="G19" s="10">
        <v>1273</v>
      </c>
      <c r="H19" s="10">
        <v>1273</v>
      </c>
      <c r="I19" s="10">
        <v>1571</v>
      </c>
      <c r="J19" s="10">
        <v>57133</v>
      </c>
      <c r="K19" s="10">
        <v>3999</v>
      </c>
      <c r="L19" s="10">
        <v>12408</v>
      </c>
      <c r="M19" s="4"/>
      <c r="N19" s="4"/>
    </row>
    <row r="20" spans="1:14" x14ac:dyDescent="0.2">
      <c r="A20" s="9" t="s">
        <v>253</v>
      </c>
      <c r="B20" s="10">
        <v>6</v>
      </c>
      <c r="C20" s="10">
        <v>3</v>
      </c>
      <c r="D20" s="10">
        <v>2</v>
      </c>
      <c r="E20" s="21"/>
      <c r="F20" s="9" t="s">
        <v>253</v>
      </c>
      <c r="G20" s="10">
        <v>1</v>
      </c>
      <c r="H20" s="10">
        <v>2</v>
      </c>
      <c r="I20" s="10">
        <v>1</v>
      </c>
      <c r="J20" s="10">
        <v>25</v>
      </c>
      <c r="K20" s="10">
        <v>81</v>
      </c>
      <c r="L20" s="10">
        <v>305</v>
      </c>
      <c r="M20" s="4"/>
      <c r="N20" s="4"/>
    </row>
    <row r="21" spans="1:14" x14ac:dyDescent="0.2">
      <c r="A21" s="5"/>
      <c r="B21" s="4"/>
      <c r="C21" s="4"/>
      <c r="D21" s="4"/>
      <c r="E21" s="21"/>
      <c r="F21" s="4"/>
      <c r="G21" s="4"/>
      <c r="H21" s="4"/>
      <c r="I21" s="4"/>
      <c r="J21" s="4"/>
      <c r="K21" s="4"/>
      <c r="L21" s="4"/>
      <c r="M21" s="4"/>
      <c r="N21" s="4"/>
    </row>
    <row r="22" spans="1:14" x14ac:dyDescent="0.2">
      <c r="A22" s="144" t="s">
        <v>292</v>
      </c>
      <c r="B22" s="144"/>
      <c r="C22" s="144"/>
      <c r="D22" s="144"/>
      <c r="E22" s="35"/>
      <c r="F22" s="144" t="s">
        <v>292</v>
      </c>
      <c r="G22" s="144"/>
      <c r="H22" s="144"/>
      <c r="I22" s="144"/>
      <c r="J22" s="144"/>
      <c r="K22" s="144"/>
      <c r="L22" s="144"/>
    </row>
    <row r="23" spans="1:14" x14ac:dyDescent="0.2">
      <c r="A23" s="27" t="s">
        <v>264</v>
      </c>
      <c r="B23" s="28">
        <f>+B5/$B$18</f>
        <v>6.0064328590799014E-2</v>
      </c>
      <c r="C23" s="28">
        <f t="shared" ref="C23:C36" si="3">+C5/$C$18</f>
        <v>0.12285797172213707</v>
      </c>
      <c r="D23" s="28">
        <f t="shared" ref="D23:D36" si="4">+D5/$D$18</f>
        <v>0.12327900710133516</v>
      </c>
      <c r="E23"/>
      <c r="F23" s="27" t="s">
        <v>264</v>
      </c>
      <c r="G23" s="28">
        <f>+G5/$G$18</f>
        <v>0.10444327120288281</v>
      </c>
      <c r="H23" s="28">
        <f>+H5/$H$18</f>
        <v>0.10441249547395259</v>
      </c>
      <c r="I23" s="28">
        <f>+I5/$I$18</f>
        <v>0.10729655293063545</v>
      </c>
      <c r="J23" s="28">
        <f>+J5/$J$18</f>
        <v>8.9028731717602574E-2</v>
      </c>
      <c r="K23" s="28">
        <f>+K5/$K$18</f>
        <v>9.2506472555665825E-2</v>
      </c>
      <c r="L23" s="28">
        <f>+L5/$L$18</f>
        <v>0.15542747399873269</v>
      </c>
    </row>
    <row r="24" spans="1:14" x14ac:dyDescent="0.2">
      <c r="A24" s="29" t="s">
        <v>265</v>
      </c>
      <c r="B24" s="28">
        <f t="shared" ref="B24:B36" si="5">+B6/$B$18</f>
        <v>1.7357964217472131E-3</v>
      </c>
      <c r="C24" s="28">
        <f t="shared" si="3"/>
        <v>2.7259901490820242E-2</v>
      </c>
      <c r="D24" s="28">
        <f t="shared" si="4"/>
        <v>2.4089919346117178E-2</v>
      </c>
      <c r="E24"/>
      <c r="F24" s="29" t="s">
        <v>265</v>
      </c>
      <c r="G24" s="28">
        <f t="shared" ref="G24:G36" si="6">+G6/$G$18</f>
        <v>0</v>
      </c>
      <c r="H24" s="28">
        <f t="shared" ref="H24:H36" si="7">+H6/$H$18</f>
        <v>0</v>
      </c>
      <c r="I24" s="28">
        <f t="shared" ref="I24:I36" si="8">+I6/$I$18</f>
        <v>1.245115213583075E-3</v>
      </c>
      <c r="J24" s="28">
        <f t="shared" ref="J24:J36" si="9">+J6/$J$18</f>
        <v>5.4186387850000033E-3</v>
      </c>
      <c r="K24" s="28">
        <f t="shared" ref="K24:K36" si="10">+K6/$K$18</f>
        <v>4.9988681102480677E-3</v>
      </c>
      <c r="L24" s="28">
        <f t="shared" ref="L24:L36" si="11">+L6/$L$18</f>
        <v>3.2693906653482995E-3</v>
      </c>
    </row>
    <row r="25" spans="1:14" x14ac:dyDescent="0.2">
      <c r="A25" s="29" t="s">
        <v>293</v>
      </c>
      <c r="B25" s="28">
        <f t="shared" si="5"/>
        <v>0.39528739975392241</v>
      </c>
      <c r="C25" s="28">
        <f t="shared" si="3"/>
        <v>0.10963542236943696</v>
      </c>
      <c r="D25" s="28">
        <f t="shared" si="4"/>
        <v>0.11001115458910445</v>
      </c>
      <c r="E25"/>
      <c r="F25" s="29" t="s">
        <v>293</v>
      </c>
      <c r="G25" s="28">
        <f t="shared" si="6"/>
        <v>0.18031552311770579</v>
      </c>
      <c r="H25" s="28">
        <f t="shared" si="7"/>
        <v>0.18026239052622844</v>
      </c>
      <c r="I25" s="28">
        <f t="shared" si="8"/>
        <v>7.4506154889987394E-2</v>
      </c>
      <c r="J25" s="28">
        <f t="shared" si="9"/>
        <v>0.14950765934796995</v>
      </c>
      <c r="K25" s="28">
        <f t="shared" si="10"/>
        <v>9.4897155317502493E-2</v>
      </c>
      <c r="L25" s="28">
        <f t="shared" si="11"/>
        <v>0.17614657237511325</v>
      </c>
    </row>
    <row r="26" spans="1:14" x14ac:dyDescent="0.2">
      <c r="A26" s="29" t="s">
        <v>267</v>
      </c>
      <c r="B26" s="28">
        <f t="shared" si="5"/>
        <v>8.7696158811879935E-2</v>
      </c>
      <c r="C26" s="28">
        <f t="shared" si="3"/>
        <v>0.16394599579069152</v>
      </c>
      <c r="D26" s="28">
        <f t="shared" si="4"/>
        <v>0.16450796567913811</v>
      </c>
      <c r="E26"/>
      <c r="F26" s="29" t="s">
        <v>267</v>
      </c>
      <c r="G26" s="28">
        <f t="shared" si="6"/>
        <v>0.29705903540365142</v>
      </c>
      <c r="H26" s="28">
        <f t="shared" si="7"/>
        <v>0.29697150263830846</v>
      </c>
      <c r="I26" s="28">
        <f t="shared" si="8"/>
        <v>0.11037988449090655</v>
      </c>
      <c r="J26" s="28">
        <f t="shared" si="9"/>
        <v>0.13051330596766697</v>
      </c>
      <c r="K26" s="28">
        <f t="shared" si="10"/>
        <v>0.27440060198398886</v>
      </c>
      <c r="L26" s="28">
        <f t="shared" si="11"/>
        <v>0.12683276087962894</v>
      </c>
    </row>
    <row r="27" spans="1:14" x14ac:dyDescent="0.2">
      <c r="A27" s="29" t="s">
        <v>294</v>
      </c>
      <c r="B27" s="28">
        <f t="shared" si="5"/>
        <v>0</v>
      </c>
      <c r="C27" s="28">
        <f t="shared" si="3"/>
        <v>0</v>
      </c>
      <c r="D27" s="28">
        <f t="shared" si="4"/>
        <v>0</v>
      </c>
      <c r="E27"/>
      <c r="F27" s="29" t="s">
        <v>294</v>
      </c>
      <c r="G27" s="28">
        <f t="shared" si="6"/>
        <v>0</v>
      </c>
      <c r="H27" s="28">
        <f t="shared" si="7"/>
        <v>0</v>
      </c>
      <c r="I27" s="28">
        <f t="shared" si="8"/>
        <v>0.1854558779376686</v>
      </c>
      <c r="J27" s="28">
        <f t="shared" si="9"/>
        <v>0</v>
      </c>
      <c r="K27" s="28">
        <f t="shared" si="10"/>
        <v>0</v>
      </c>
      <c r="L27" s="28">
        <f t="shared" si="11"/>
        <v>0</v>
      </c>
    </row>
    <row r="28" spans="1:14" x14ac:dyDescent="0.2">
      <c r="A28" s="29" t="s">
        <v>269</v>
      </c>
      <c r="B28" s="28">
        <f t="shared" si="5"/>
        <v>0.26797734838410703</v>
      </c>
      <c r="C28" s="28">
        <f t="shared" si="3"/>
        <v>0.47293696943232011</v>
      </c>
      <c r="D28" s="28">
        <f t="shared" si="4"/>
        <v>0.47455776796030269</v>
      </c>
      <c r="E28"/>
      <c r="F28" s="29" t="s">
        <v>269</v>
      </c>
      <c r="G28" s="28">
        <f t="shared" si="6"/>
        <v>0.14476717822933169</v>
      </c>
      <c r="H28" s="28">
        <f t="shared" si="7"/>
        <v>0.14472452047470694</v>
      </c>
      <c r="I28" s="28">
        <f t="shared" si="8"/>
        <v>0.43007472866237823</v>
      </c>
      <c r="J28" s="28">
        <f t="shared" si="9"/>
        <v>0.25217035642695135</v>
      </c>
      <c r="K28" s="28">
        <f t="shared" si="10"/>
        <v>0.34259727651516947</v>
      </c>
      <c r="L28" s="28">
        <f t="shared" si="11"/>
        <v>0.21321895172137093</v>
      </c>
    </row>
    <row r="29" spans="1:14" x14ac:dyDescent="0.2">
      <c r="A29" s="29" t="s">
        <v>270</v>
      </c>
      <c r="B29" s="28">
        <f t="shared" si="5"/>
        <v>7.9516210894185271E-2</v>
      </c>
      <c r="C29" s="28">
        <f t="shared" si="3"/>
        <v>2.329787416262102E-2</v>
      </c>
      <c r="D29" s="28">
        <f t="shared" si="4"/>
        <v>2.3377575354086303E-2</v>
      </c>
      <c r="E29"/>
      <c r="F29" s="29" t="s">
        <v>270</v>
      </c>
      <c r="G29" s="28">
        <f t="shared" si="6"/>
        <v>0</v>
      </c>
      <c r="H29" s="28">
        <f t="shared" si="7"/>
        <v>0</v>
      </c>
      <c r="I29" s="28">
        <f t="shared" si="8"/>
        <v>1.2382593729979172E-2</v>
      </c>
      <c r="J29" s="28">
        <f t="shared" si="9"/>
        <v>0.11746198777127624</v>
      </c>
      <c r="K29" s="28">
        <f t="shared" si="10"/>
        <v>1.7423639170399041E-3</v>
      </c>
      <c r="L29" s="28">
        <f t="shared" si="11"/>
        <v>2.5243732122454199E-3</v>
      </c>
    </row>
    <row r="30" spans="1:14" x14ac:dyDescent="0.2">
      <c r="A30" s="30" t="s">
        <v>271</v>
      </c>
      <c r="B30" s="28">
        <f t="shared" si="5"/>
        <v>0</v>
      </c>
      <c r="C30" s="28">
        <f t="shared" si="3"/>
        <v>2.4135659676953896E-2</v>
      </c>
      <c r="D30" s="28">
        <f t="shared" si="4"/>
        <v>2.4218269614951569E-2</v>
      </c>
      <c r="E30"/>
      <c r="F30" s="30" t="s">
        <v>271</v>
      </c>
      <c r="G30" s="28">
        <f t="shared" si="6"/>
        <v>0.13813406331071371</v>
      </c>
      <c r="H30" s="28">
        <f t="shared" si="7"/>
        <v>0.13838802464432812</v>
      </c>
      <c r="I30" s="28">
        <f t="shared" si="8"/>
        <v>0</v>
      </c>
      <c r="J30" s="28">
        <f t="shared" si="9"/>
        <v>0</v>
      </c>
      <c r="K30" s="28">
        <f t="shared" si="10"/>
        <v>4.6715822486624967E-2</v>
      </c>
      <c r="L30" s="28">
        <f t="shared" si="11"/>
        <v>0.27298513555343484</v>
      </c>
    </row>
    <row r="31" spans="1:14" x14ac:dyDescent="0.2">
      <c r="A31" s="31" t="s">
        <v>295</v>
      </c>
      <c r="B31" s="32">
        <f t="shared" si="5"/>
        <v>0.8922772428566409</v>
      </c>
      <c r="C31" s="32">
        <f t="shared" si="3"/>
        <v>0.94406979464498075</v>
      </c>
      <c r="D31" s="32">
        <f t="shared" si="4"/>
        <v>0.9440416596450355</v>
      </c>
      <c r="E31"/>
      <c r="F31" s="31" t="s">
        <v>295</v>
      </c>
      <c r="G31" s="32">
        <f t="shared" si="6"/>
        <v>0.86471907126428538</v>
      </c>
      <c r="H31" s="32">
        <f t="shared" si="7"/>
        <v>0.86475893375752455</v>
      </c>
      <c r="I31" s="32">
        <f t="shared" si="8"/>
        <v>0.92134090785513845</v>
      </c>
      <c r="J31" s="32">
        <f t="shared" si="9"/>
        <v>0.74410068001646712</v>
      </c>
      <c r="K31" s="32">
        <f t="shared" si="10"/>
        <v>0.85785856088623957</v>
      </c>
      <c r="L31" s="32">
        <f t="shared" si="11"/>
        <v>0.9504046584058744</v>
      </c>
    </row>
    <row r="32" spans="1:14" x14ac:dyDescent="0.2">
      <c r="A32" s="33" t="s">
        <v>272</v>
      </c>
      <c r="B32" s="28">
        <f t="shared" si="5"/>
        <v>3.3491882305974774E-2</v>
      </c>
      <c r="C32" s="28">
        <f t="shared" si="3"/>
        <v>3.9941814668574958E-2</v>
      </c>
      <c r="D32" s="28">
        <f t="shared" si="4"/>
        <v>3.9915032122031631E-2</v>
      </c>
      <c r="E32"/>
      <c r="F32" s="33" t="s">
        <v>272</v>
      </c>
      <c r="G32" s="28">
        <f t="shared" si="6"/>
        <v>2.3145648219630821E-3</v>
      </c>
      <c r="H32" s="28">
        <f t="shared" si="7"/>
        <v>2.3138828017742106E-3</v>
      </c>
      <c r="I32" s="28">
        <f t="shared" si="8"/>
        <v>4.7222462570656529E-2</v>
      </c>
      <c r="J32" s="28">
        <f t="shared" si="9"/>
        <v>7.9939411143036737E-2</v>
      </c>
      <c r="K32" s="28">
        <f t="shared" si="10"/>
        <v>5.2652044571659777E-2</v>
      </c>
      <c r="L32" s="28">
        <f t="shared" si="11"/>
        <v>6.9571217016988207E-2</v>
      </c>
    </row>
    <row r="33" spans="1:12" x14ac:dyDescent="0.2">
      <c r="A33" s="29" t="s">
        <v>273</v>
      </c>
      <c r="B33" s="28">
        <f t="shared" si="5"/>
        <v>2.2907264543903846E-2</v>
      </c>
      <c r="C33" s="28">
        <f t="shared" si="3"/>
        <v>4.9833494465390286E-3</v>
      </c>
      <c r="D33" s="28">
        <f t="shared" si="4"/>
        <v>5.0004313995146935E-3</v>
      </c>
      <c r="E33"/>
      <c r="F33" s="29" t="s">
        <v>273</v>
      </c>
      <c r="G33" s="28">
        <f t="shared" si="6"/>
        <v>8.0779951104280212E-2</v>
      </c>
      <c r="H33" s="28">
        <f t="shared" si="7"/>
        <v>8.0756148116787108E-2</v>
      </c>
      <c r="I33" s="28">
        <f t="shared" si="8"/>
        <v>3.0638798856729481E-2</v>
      </c>
      <c r="J33" s="28">
        <f t="shared" si="9"/>
        <v>0.13628152685147185</v>
      </c>
      <c r="K33" s="28">
        <f t="shared" si="10"/>
        <v>4.6751211595494301E-2</v>
      </c>
      <c r="L33" s="28">
        <f t="shared" si="11"/>
        <v>-5.781561905677525E-2</v>
      </c>
    </row>
    <row r="34" spans="1:12" x14ac:dyDescent="0.2">
      <c r="A34" s="30" t="s">
        <v>274</v>
      </c>
      <c r="B34" s="28">
        <f t="shared" si="5"/>
        <v>5.1323610293480509E-2</v>
      </c>
      <c r="C34" s="28">
        <f t="shared" si="3"/>
        <v>1.1005041239905216E-2</v>
      </c>
      <c r="D34" s="28">
        <f t="shared" si="4"/>
        <v>1.1042876833418227E-2</v>
      </c>
      <c r="E34"/>
      <c r="F34" s="30" t="s">
        <v>274</v>
      </c>
      <c r="G34" s="28">
        <f t="shared" si="6"/>
        <v>5.2186412809471283E-2</v>
      </c>
      <c r="H34" s="28">
        <f t="shared" si="7"/>
        <v>5.2171035323914129E-2</v>
      </c>
      <c r="I34" s="28">
        <f t="shared" si="8"/>
        <v>7.9783071747553766E-4</v>
      </c>
      <c r="J34" s="28">
        <f t="shared" si="9"/>
        <v>3.9678381989024333E-2</v>
      </c>
      <c r="K34" s="28">
        <f t="shared" si="10"/>
        <v>4.2738182946606341E-2</v>
      </c>
      <c r="L34" s="28">
        <f t="shared" si="11"/>
        <v>3.7839743633912681E-2</v>
      </c>
    </row>
    <row r="35" spans="1:12" x14ac:dyDescent="0.2">
      <c r="A35" s="31" t="s">
        <v>296</v>
      </c>
      <c r="B35" s="32">
        <f t="shared" si="5"/>
        <v>0.10772275714335913</v>
      </c>
      <c r="C35" s="32">
        <f t="shared" si="3"/>
        <v>5.5930205355019198E-2</v>
      </c>
      <c r="D35" s="32">
        <f t="shared" si="4"/>
        <v>5.5958340354964553E-2</v>
      </c>
      <c r="E35"/>
      <c r="F35" s="31" t="s">
        <v>296</v>
      </c>
      <c r="G35" s="32">
        <f t="shared" si="6"/>
        <v>0.13528092873571457</v>
      </c>
      <c r="H35" s="32">
        <f t="shared" si="7"/>
        <v>0.13524106624247545</v>
      </c>
      <c r="I35" s="32">
        <f t="shared" si="8"/>
        <v>7.8659092144861553E-2</v>
      </c>
      <c r="J35" s="32">
        <f t="shared" si="9"/>
        <v>0.25589931998353294</v>
      </c>
      <c r="K35" s="32">
        <f t="shared" si="10"/>
        <v>0.14214143911376043</v>
      </c>
      <c r="L35" s="32">
        <f t="shared" si="11"/>
        <v>4.9595341594125639E-2</v>
      </c>
    </row>
    <row r="36" spans="1:12" x14ac:dyDescent="0.2">
      <c r="A36" s="34" t="s">
        <v>3</v>
      </c>
      <c r="B36" s="32">
        <f t="shared" si="5"/>
        <v>1</v>
      </c>
      <c r="C36" s="32">
        <f t="shared" si="3"/>
        <v>1</v>
      </c>
      <c r="D36" s="32">
        <f t="shared" si="4"/>
        <v>1</v>
      </c>
      <c r="E36"/>
      <c r="F36" s="34" t="s">
        <v>3</v>
      </c>
      <c r="G36" s="32">
        <f t="shared" si="6"/>
        <v>1</v>
      </c>
      <c r="H36" s="32">
        <f t="shared" si="7"/>
        <v>1</v>
      </c>
      <c r="I36" s="32">
        <f t="shared" si="8"/>
        <v>1</v>
      </c>
      <c r="J36" s="32">
        <f t="shared" si="9"/>
        <v>1</v>
      </c>
      <c r="K36" s="32">
        <f t="shared" si="10"/>
        <v>1</v>
      </c>
      <c r="L36" s="32">
        <f t="shared" si="11"/>
        <v>1</v>
      </c>
    </row>
  </sheetData>
  <mergeCells count="6">
    <mergeCell ref="A22:D22"/>
    <mergeCell ref="F22:L22"/>
    <mergeCell ref="A1:D1"/>
    <mergeCell ref="A2:D2"/>
    <mergeCell ref="F1:L1"/>
    <mergeCell ref="F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A714C-F8A7-44FC-94EA-279DC28AE07B}">
  <dimension ref="A1:G36"/>
  <sheetViews>
    <sheetView workbookViewId="0">
      <selection sqref="A1:G1"/>
    </sheetView>
  </sheetViews>
  <sheetFormatPr baseColWidth="10" defaultRowHeight="12.75" x14ac:dyDescent="0.2"/>
  <cols>
    <col min="1" max="1" width="24.7109375" style="2" bestFit="1" customWidth="1"/>
  </cols>
  <sheetData>
    <row r="1" spans="1:7" ht="15" x14ac:dyDescent="0.2">
      <c r="A1" s="134" t="s">
        <v>297</v>
      </c>
      <c r="B1" s="134"/>
      <c r="C1" s="134"/>
      <c r="D1" s="134"/>
      <c r="E1" s="134"/>
      <c r="F1" s="134"/>
      <c r="G1" s="134"/>
    </row>
    <row r="2" spans="1:7" ht="15" x14ac:dyDescent="0.2">
      <c r="A2" s="135" t="s">
        <v>262</v>
      </c>
      <c r="B2" s="135"/>
      <c r="C2" s="135"/>
      <c r="D2" s="135"/>
      <c r="E2" s="135"/>
      <c r="F2" s="135"/>
      <c r="G2" s="135"/>
    </row>
    <row r="3" spans="1:7" s="3" customFormat="1" x14ac:dyDescent="0.2">
      <c r="A3" s="37" t="s">
        <v>289</v>
      </c>
      <c r="B3" s="37" t="s">
        <v>126</v>
      </c>
      <c r="C3" s="37" t="s">
        <v>107</v>
      </c>
      <c r="D3" s="37" t="s">
        <v>107</v>
      </c>
      <c r="E3" s="37" t="s">
        <v>107</v>
      </c>
      <c r="F3" s="37" t="s">
        <v>107</v>
      </c>
      <c r="G3" s="37" t="s">
        <v>126</v>
      </c>
    </row>
    <row r="4" spans="1:7" x14ac:dyDescent="0.2">
      <c r="A4" s="37" t="s">
        <v>259</v>
      </c>
      <c r="B4" s="37" t="s">
        <v>82</v>
      </c>
      <c r="C4" s="37" t="s">
        <v>112</v>
      </c>
      <c r="D4" s="37" t="s">
        <v>110</v>
      </c>
      <c r="E4" s="37" t="s">
        <v>111</v>
      </c>
      <c r="F4" s="37" t="s">
        <v>113</v>
      </c>
      <c r="G4" s="37" t="s">
        <v>128</v>
      </c>
    </row>
    <row r="5" spans="1:7" x14ac:dyDescent="0.2">
      <c r="A5" s="9" t="s">
        <v>251</v>
      </c>
      <c r="B5" s="10">
        <v>300000</v>
      </c>
      <c r="C5" s="10">
        <v>1684344</v>
      </c>
      <c r="D5" s="10">
        <v>1684390</v>
      </c>
      <c r="E5" s="10">
        <v>772611</v>
      </c>
      <c r="F5" s="10">
        <v>1684288</v>
      </c>
      <c r="G5" s="10">
        <v>110000</v>
      </c>
    </row>
    <row r="6" spans="1:7" x14ac:dyDescent="0.2">
      <c r="A6" s="9" t="s">
        <v>241</v>
      </c>
      <c r="B6" s="10">
        <v>276000</v>
      </c>
      <c r="C6" s="10">
        <v>134215</v>
      </c>
      <c r="D6" s="10">
        <v>134218</v>
      </c>
      <c r="E6" s="10">
        <v>133744</v>
      </c>
      <c r="F6" s="10">
        <v>134219</v>
      </c>
      <c r="G6" s="10">
        <v>120000</v>
      </c>
    </row>
    <row r="7" spans="1:7" x14ac:dyDescent="0.2">
      <c r="A7" s="9" t="s">
        <v>242</v>
      </c>
      <c r="B7" s="10">
        <v>16000</v>
      </c>
      <c r="C7" s="10">
        <v>172035</v>
      </c>
      <c r="D7" s="10">
        <v>172040</v>
      </c>
      <c r="E7" s="10">
        <v>171432</v>
      </c>
      <c r="F7" s="10">
        <v>172029</v>
      </c>
      <c r="G7" s="10">
        <v>16000</v>
      </c>
    </row>
    <row r="8" spans="1:7" x14ac:dyDescent="0.2">
      <c r="A8" s="9" t="s">
        <v>243</v>
      </c>
      <c r="B8" s="10">
        <v>878000</v>
      </c>
      <c r="C8" s="10">
        <v>846480</v>
      </c>
      <c r="D8" s="10">
        <v>846504</v>
      </c>
      <c r="E8" s="10">
        <v>843514</v>
      </c>
      <c r="F8" s="10">
        <v>846452</v>
      </c>
      <c r="G8" s="10">
        <v>180000</v>
      </c>
    </row>
    <row r="9" spans="1:7" x14ac:dyDescent="0.2">
      <c r="A9" s="9" t="s">
        <v>244</v>
      </c>
      <c r="B9" s="10">
        <v>15000</v>
      </c>
      <c r="C9" s="10">
        <v>162016</v>
      </c>
      <c r="D9" s="10">
        <v>162020</v>
      </c>
      <c r="E9" s="10">
        <v>161448</v>
      </c>
      <c r="F9" s="10">
        <v>162010</v>
      </c>
      <c r="G9" s="10">
        <v>15000</v>
      </c>
    </row>
    <row r="10" spans="1:7" x14ac:dyDescent="0.2">
      <c r="A10" s="9" t="s">
        <v>245</v>
      </c>
      <c r="B10" s="10">
        <v>135000</v>
      </c>
      <c r="C10" s="10">
        <v>880270</v>
      </c>
      <c r="D10" s="10">
        <v>1433784</v>
      </c>
      <c r="E10" s="10">
        <v>2150676</v>
      </c>
      <c r="F10" s="10">
        <v>645203</v>
      </c>
      <c r="G10" s="10">
        <v>165000</v>
      </c>
    </row>
    <row r="11" spans="1:7" x14ac:dyDescent="0.2">
      <c r="A11" s="9" t="s">
        <v>246</v>
      </c>
      <c r="B11" s="10">
        <v>0</v>
      </c>
      <c r="C11" s="10">
        <v>113858</v>
      </c>
      <c r="D11" s="10">
        <v>113862</v>
      </c>
      <c r="E11" s="10">
        <v>113459</v>
      </c>
      <c r="F11" s="10">
        <v>113855</v>
      </c>
      <c r="G11" s="10">
        <v>0</v>
      </c>
    </row>
    <row r="12" spans="1:7" x14ac:dyDescent="0.2">
      <c r="A12" s="9" t="s">
        <v>247</v>
      </c>
      <c r="B12" s="10">
        <v>0</v>
      </c>
      <c r="C12" s="10">
        <v>1204758</v>
      </c>
      <c r="D12" s="10">
        <v>1204792</v>
      </c>
      <c r="E12" s="10">
        <v>1200536</v>
      </c>
      <c r="F12" s="10">
        <v>1204718</v>
      </c>
      <c r="G12" s="10">
        <v>0</v>
      </c>
    </row>
    <row r="13" spans="1:7" s="36" customFormat="1" x14ac:dyDescent="0.2">
      <c r="A13" s="38" t="s">
        <v>254</v>
      </c>
      <c r="B13" s="37">
        <f>SUM(B5:B12)</f>
        <v>1620000</v>
      </c>
      <c r="C13" s="37">
        <f t="shared" ref="C13:G13" si="0">SUM(C5:C12)</f>
        <v>5197976</v>
      </c>
      <c r="D13" s="37">
        <f t="shared" si="0"/>
        <v>5751610</v>
      </c>
      <c r="E13" s="37">
        <f t="shared" si="0"/>
        <v>5547420</v>
      </c>
      <c r="F13" s="37">
        <f t="shared" si="0"/>
        <v>4962774</v>
      </c>
      <c r="G13" s="37">
        <f t="shared" si="0"/>
        <v>606000</v>
      </c>
    </row>
    <row r="14" spans="1:7" x14ac:dyDescent="0.2">
      <c r="A14" s="9" t="s">
        <v>248</v>
      </c>
      <c r="B14" s="10">
        <v>60000</v>
      </c>
      <c r="C14" s="10">
        <v>383671</v>
      </c>
      <c r="D14" s="10">
        <v>383682</v>
      </c>
      <c r="E14" s="10">
        <v>382327</v>
      </c>
      <c r="F14" s="10">
        <v>383659</v>
      </c>
      <c r="G14" s="10">
        <v>3000</v>
      </c>
    </row>
    <row r="15" spans="1:7" x14ac:dyDescent="0.2">
      <c r="A15" s="9" t="s">
        <v>249</v>
      </c>
      <c r="B15" s="10">
        <v>35000</v>
      </c>
      <c r="C15" s="10">
        <v>0</v>
      </c>
      <c r="D15" s="10">
        <v>0</v>
      </c>
      <c r="E15" s="10">
        <v>0</v>
      </c>
      <c r="F15" s="10">
        <v>0</v>
      </c>
      <c r="G15" s="10">
        <v>20000</v>
      </c>
    </row>
    <row r="16" spans="1:7" x14ac:dyDescent="0.2">
      <c r="A16" s="9" t="s">
        <v>250</v>
      </c>
      <c r="B16" s="10">
        <v>35000</v>
      </c>
      <c r="C16" s="10">
        <v>283362</v>
      </c>
      <c r="D16" s="10">
        <v>283370</v>
      </c>
      <c r="E16" s="10">
        <v>282369</v>
      </c>
      <c r="F16" s="10">
        <v>283352</v>
      </c>
      <c r="G16" s="10">
        <v>20000</v>
      </c>
    </row>
    <row r="17" spans="1:7" s="36" customFormat="1" x14ac:dyDescent="0.2">
      <c r="A17" s="38" t="s">
        <v>255</v>
      </c>
      <c r="B17" s="37">
        <f>SUM(B14:B16)</f>
        <v>130000</v>
      </c>
      <c r="C17" s="37">
        <f t="shared" ref="C17:G17" si="1">SUM(C14:C16)</f>
        <v>667033</v>
      </c>
      <c r="D17" s="37">
        <f t="shared" si="1"/>
        <v>667052</v>
      </c>
      <c r="E17" s="37">
        <f t="shared" si="1"/>
        <v>664696</v>
      </c>
      <c r="F17" s="37">
        <f t="shared" si="1"/>
        <v>667011</v>
      </c>
      <c r="G17" s="37">
        <f t="shared" si="1"/>
        <v>43000</v>
      </c>
    </row>
    <row r="18" spans="1:7" s="36" customFormat="1" x14ac:dyDescent="0.2">
      <c r="A18" s="38" t="s">
        <v>3</v>
      </c>
      <c r="B18" s="37">
        <f>+B17+B13</f>
        <v>1750000</v>
      </c>
      <c r="C18" s="37">
        <f t="shared" ref="C18:G18" si="2">+C17+C13</f>
        <v>5865009</v>
      </c>
      <c r="D18" s="37">
        <f t="shared" si="2"/>
        <v>6418662</v>
      </c>
      <c r="E18" s="37">
        <f t="shared" si="2"/>
        <v>6212116</v>
      </c>
      <c r="F18" s="37">
        <f t="shared" si="2"/>
        <v>5629785</v>
      </c>
      <c r="G18" s="37">
        <f t="shared" si="2"/>
        <v>649000</v>
      </c>
    </row>
    <row r="19" spans="1:7" x14ac:dyDescent="0.2">
      <c r="A19" s="9" t="s">
        <v>252</v>
      </c>
      <c r="B19" s="10">
        <v>80</v>
      </c>
      <c r="C19" s="10">
        <v>2140</v>
      </c>
      <c r="D19" s="10">
        <v>185</v>
      </c>
      <c r="E19" s="10">
        <v>22</v>
      </c>
      <c r="F19" s="10">
        <v>651</v>
      </c>
      <c r="G19" s="10">
        <v>58</v>
      </c>
    </row>
    <row r="20" spans="1:7" x14ac:dyDescent="0.2">
      <c r="A20" s="9" t="s">
        <v>253</v>
      </c>
      <c r="B20" s="10">
        <v>1</v>
      </c>
      <c r="C20" s="10">
        <v>16</v>
      </c>
      <c r="D20" s="10">
        <v>4</v>
      </c>
      <c r="E20" s="10">
        <v>1</v>
      </c>
      <c r="F20" s="10">
        <v>4</v>
      </c>
      <c r="G20" s="10">
        <v>1</v>
      </c>
    </row>
    <row r="22" spans="1:7" x14ac:dyDescent="0.2">
      <c r="A22" s="146" t="s">
        <v>292</v>
      </c>
      <c r="B22" s="146"/>
      <c r="C22" s="146"/>
      <c r="D22" s="146"/>
      <c r="E22" s="146"/>
      <c r="F22" s="146"/>
      <c r="G22" s="146"/>
    </row>
    <row r="23" spans="1:7" x14ac:dyDescent="0.2">
      <c r="A23" s="39" t="s">
        <v>298</v>
      </c>
      <c r="B23" s="40">
        <f>+B5/$B$18</f>
        <v>0.17142857142857143</v>
      </c>
      <c r="C23" s="40">
        <f>+C5/$C$18</f>
        <v>0.28718523705590221</v>
      </c>
      <c r="D23" s="40">
        <f>+D5/$D$18</f>
        <v>0.26242073503792535</v>
      </c>
      <c r="E23" s="40">
        <f>+E5/$E$18</f>
        <v>0.12437163118010031</v>
      </c>
      <c r="F23" s="40">
        <f>+F5/$F$18</f>
        <v>0.29917448002010733</v>
      </c>
      <c r="G23" s="40">
        <f>+G5/$G$18</f>
        <v>0.16949152542372881</v>
      </c>
    </row>
    <row r="24" spans="1:7" x14ac:dyDescent="0.2">
      <c r="A24" s="39" t="s">
        <v>299</v>
      </c>
      <c r="B24" s="40">
        <f t="shared" ref="B24:B35" si="3">+B6/$B$18</f>
        <v>0.15771428571428572</v>
      </c>
      <c r="C24" s="40">
        <f t="shared" ref="C24:C36" si="4">+C6/$C$18</f>
        <v>2.2884022854866889E-2</v>
      </c>
      <c r="D24" s="40">
        <f t="shared" ref="D24:D36" si="5">+D6/$D$18</f>
        <v>2.09105885307561E-2</v>
      </c>
      <c r="E24" s="40">
        <f t="shared" ref="E24:E36" si="6">+E6/$E$18</f>
        <v>2.1529540015028697E-2</v>
      </c>
      <c r="F24" s="40">
        <f t="shared" ref="F24:F36" si="7">+F6/$F$18</f>
        <v>2.3840874917958679E-2</v>
      </c>
      <c r="G24" s="40">
        <f t="shared" ref="G24:G36" si="8">+G6/$G$18</f>
        <v>0.18489984591679506</v>
      </c>
    </row>
    <row r="25" spans="1:7" x14ac:dyDescent="0.2">
      <c r="A25" s="39" t="s">
        <v>300</v>
      </c>
      <c r="B25" s="40">
        <f t="shared" si="3"/>
        <v>9.1428571428571435E-3</v>
      </c>
      <c r="C25" s="40">
        <f t="shared" si="4"/>
        <v>2.9332435807003877E-2</v>
      </c>
      <c r="D25" s="40">
        <f t="shared" si="5"/>
        <v>2.6803093853516511E-2</v>
      </c>
      <c r="E25" s="40">
        <f t="shared" si="6"/>
        <v>2.7596393885754869E-2</v>
      </c>
      <c r="F25" s="40">
        <f t="shared" si="7"/>
        <v>3.0556939563411392E-2</v>
      </c>
      <c r="G25" s="40">
        <f t="shared" si="8"/>
        <v>2.465331278890601E-2</v>
      </c>
    </row>
    <row r="26" spans="1:7" x14ac:dyDescent="0.2">
      <c r="A26" s="39" t="s">
        <v>301</v>
      </c>
      <c r="B26" s="40">
        <f t="shared" si="3"/>
        <v>0.50171428571428567</v>
      </c>
      <c r="C26" s="40">
        <f t="shared" si="4"/>
        <v>0.14432714425502161</v>
      </c>
      <c r="D26" s="40">
        <f t="shared" si="5"/>
        <v>0.13188169123097618</v>
      </c>
      <c r="E26" s="40">
        <f t="shared" si="6"/>
        <v>0.13578529441497872</v>
      </c>
      <c r="F26" s="40">
        <f t="shared" si="7"/>
        <v>0.15035245573321185</v>
      </c>
      <c r="G26" s="40">
        <f t="shared" si="8"/>
        <v>0.27734976887519258</v>
      </c>
    </row>
    <row r="27" spans="1:7" x14ac:dyDescent="0.2">
      <c r="A27" s="39" t="s">
        <v>302</v>
      </c>
      <c r="B27" s="40">
        <f t="shared" si="3"/>
        <v>8.5714285714285719E-3</v>
      </c>
      <c r="C27" s="40">
        <f t="shared" si="4"/>
        <v>2.7624169033670706E-2</v>
      </c>
      <c r="D27" s="40">
        <f t="shared" si="5"/>
        <v>2.5242020844842741E-2</v>
      </c>
      <c r="E27" s="40">
        <f t="shared" si="6"/>
        <v>2.5989212049485233E-2</v>
      </c>
      <c r="F27" s="40">
        <f t="shared" si="7"/>
        <v>2.8777297889706267E-2</v>
      </c>
      <c r="G27" s="40">
        <f t="shared" si="8"/>
        <v>2.3112480739599383E-2</v>
      </c>
    </row>
    <row r="28" spans="1:7" x14ac:dyDescent="0.2">
      <c r="A28" s="39" t="s">
        <v>303</v>
      </c>
      <c r="B28" s="40">
        <f t="shared" si="3"/>
        <v>7.7142857142857138E-2</v>
      </c>
      <c r="C28" s="40">
        <f t="shared" si="4"/>
        <v>0.15008843123684892</v>
      </c>
      <c r="D28" s="40">
        <f t="shared" si="5"/>
        <v>0.22337739547587956</v>
      </c>
      <c r="E28" s="40">
        <f t="shared" si="6"/>
        <v>0.34620667096364588</v>
      </c>
      <c r="F28" s="40">
        <f t="shared" si="7"/>
        <v>0.11460526467707026</v>
      </c>
      <c r="G28" s="40">
        <f t="shared" si="8"/>
        <v>0.25423728813559321</v>
      </c>
    </row>
    <row r="29" spans="1:7" x14ac:dyDescent="0.2">
      <c r="A29" s="39" t="s">
        <v>304</v>
      </c>
      <c r="B29" s="40">
        <f t="shared" si="3"/>
        <v>0</v>
      </c>
      <c r="C29" s="40">
        <f t="shared" si="4"/>
        <v>1.9413098939831123E-2</v>
      </c>
      <c r="D29" s="40">
        <f t="shared" si="5"/>
        <v>1.7739211069222837E-2</v>
      </c>
      <c r="E29" s="40">
        <f t="shared" si="6"/>
        <v>1.8264147031381898E-2</v>
      </c>
      <c r="F29" s="40">
        <f t="shared" si="7"/>
        <v>2.0223685273949184E-2</v>
      </c>
      <c r="G29" s="40">
        <f t="shared" si="8"/>
        <v>0</v>
      </c>
    </row>
    <row r="30" spans="1:7" x14ac:dyDescent="0.2">
      <c r="A30" s="39" t="s">
        <v>305</v>
      </c>
      <c r="B30" s="40">
        <f t="shared" si="3"/>
        <v>0</v>
      </c>
      <c r="C30" s="40">
        <f t="shared" si="4"/>
        <v>0.20541451854549583</v>
      </c>
      <c r="D30" s="40">
        <f t="shared" si="5"/>
        <v>0.1877014243778532</v>
      </c>
      <c r="E30" s="40">
        <f t="shared" si="6"/>
        <v>0.19325717678163126</v>
      </c>
      <c r="F30" s="40">
        <f t="shared" si="7"/>
        <v>0.21399005468237242</v>
      </c>
      <c r="G30" s="40">
        <f t="shared" si="8"/>
        <v>0</v>
      </c>
    </row>
    <row r="31" spans="1:7" x14ac:dyDescent="0.2">
      <c r="A31" s="31" t="s">
        <v>306</v>
      </c>
      <c r="B31" s="41">
        <f t="shared" si="3"/>
        <v>0.92571428571428571</v>
      </c>
      <c r="C31" s="41">
        <f t="shared" si="4"/>
        <v>0.88626905772864117</v>
      </c>
      <c r="D31" s="41">
        <f t="shared" si="5"/>
        <v>0.89607616042097249</v>
      </c>
      <c r="E31" s="41">
        <f t="shared" si="6"/>
        <v>0.8930000663220069</v>
      </c>
      <c r="F31" s="41">
        <f t="shared" si="7"/>
        <v>0.88152105275778736</v>
      </c>
      <c r="G31" s="41">
        <f t="shared" si="8"/>
        <v>0.9337442218798151</v>
      </c>
    </row>
    <row r="32" spans="1:7" x14ac:dyDescent="0.2">
      <c r="A32" s="39" t="s">
        <v>307</v>
      </c>
      <c r="B32" s="40">
        <f t="shared" si="3"/>
        <v>3.4285714285714287E-2</v>
      </c>
      <c r="C32" s="40">
        <f t="shared" si="4"/>
        <v>6.5416949914313863E-2</v>
      </c>
      <c r="D32" s="40">
        <f t="shared" si="5"/>
        <v>5.9776009392611733E-2</v>
      </c>
      <c r="E32" s="40">
        <f t="shared" si="6"/>
        <v>6.1545373589289062E-2</v>
      </c>
      <c r="F32" s="40">
        <f t="shared" si="7"/>
        <v>6.8148073150217994E-2</v>
      </c>
      <c r="G32" s="40">
        <f t="shared" si="8"/>
        <v>4.6224961479198771E-3</v>
      </c>
    </row>
    <row r="33" spans="1:7" x14ac:dyDescent="0.2">
      <c r="A33" s="39" t="s">
        <v>308</v>
      </c>
      <c r="B33" s="40">
        <f t="shared" si="3"/>
        <v>0.02</v>
      </c>
      <c r="C33" s="40">
        <f t="shared" si="4"/>
        <v>0</v>
      </c>
      <c r="D33" s="40">
        <f t="shared" si="5"/>
        <v>0</v>
      </c>
      <c r="E33" s="40">
        <f t="shared" si="6"/>
        <v>0</v>
      </c>
      <c r="F33" s="40">
        <f t="shared" si="7"/>
        <v>0</v>
      </c>
      <c r="G33" s="40">
        <f t="shared" si="8"/>
        <v>3.0816640986132512E-2</v>
      </c>
    </row>
    <row r="34" spans="1:7" x14ac:dyDescent="0.2">
      <c r="A34" s="39" t="s">
        <v>309</v>
      </c>
      <c r="B34" s="40">
        <f t="shared" si="3"/>
        <v>0.02</v>
      </c>
      <c r="C34" s="40">
        <f t="shared" si="4"/>
        <v>4.8313992357044977E-2</v>
      </c>
      <c r="D34" s="40">
        <f t="shared" si="5"/>
        <v>4.4147830186415798E-2</v>
      </c>
      <c r="E34" s="40">
        <f t="shared" si="6"/>
        <v>4.5454560088704077E-2</v>
      </c>
      <c r="F34" s="40">
        <f t="shared" si="7"/>
        <v>5.0330874091994632E-2</v>
      </c>
      <c r="G34" s="40">
        <f t="shared" si="8"/>
        <v>3.0816640986132512E-2</v>
      </c>
    </row>
    <row r="35" spans="1:7" x14ac:dyDescent="0.2">
      <c r="A35" s="31" t="s">
        <v>310</v>
      </c>
      <c r="B35" s="41">
        <f t="shared" si="3"/>
        <v>7.4285714285714288E-2</v>
      </c>
      <c r="C35" s="41">
        <f t="shared" si="4"/>
        <v>0.11373094227135884</v>
      </c>
      <c r="D35" s="41">
        <f t="shared" si="5"/>
        <v>0.10392383957902752</v>
      </c>
      <c r="E35" s="41">
        <f t="shared" si="6"/>
        <v>0.10699993367799314</v>
      </c>
      <c r="F35" s="41">
        <f t="shared" si="7"/>
        <v>0.11847894724221263</v>
      </c>
      <c r="G35" s="41">
        <f t="shared" si="8"/>
        <v>6.6255778120184905E-2</v>
      </c>
    </row>
    <row r="36" spans="1:7" x14ac:dyDescent="0.2">
      <c r="A36" s="34" t="s">
        <v>3</v>
      </c>
      <c r="B36" s="41">
        <f>+B18/$B$18</f>
        <v>1</v>
      </c>
      <c r="C36" s="41">
        <f t="shared" si="4"/>
        <v>1</v>
      </c>
      <c r="D36" s="41">
        <f t="shared" si="5"/>
        <v>1</v>
      </c>
      <c r="E36" s="41">
        <f t="shared" si="6"/>
        <v>1</v>
      </c>
      <c r="F36" s="41">
        <f t="shared" si="7"/>
        <v>1</v>
      </c>
      <c r="G36" s="41">
        <f t="shared" si="8"/>
        <v>1</v>
      </c>
    </row>
  </sheetData>
  <mergeCells count="3">
    <mergeCell ref="A1:G1"/>
    <mergeCell ref="A2:G2"/>
    <mergeCell ref="A22:G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32BE8-7E33-4F8A-B6EC-BDFADE380962}">
  <dimension ref="A1:AA36"/>
  <sheetViews>
    <sheetView workbookViewId="0">
      <selection activeCell="A23" sqref="A23"/>
    </sheetView>
  </sheetViews>
  <sheetFormatPr baseColWidth="10" defaultRowHeight="12.75" x14ac:dyDescent="0.2"/>
  <cols>
    <col min="1" max="1" width="24.7109375" style="2" bestFit="1" customWidth="1"/>
  </cols>
  <sheetData>
    <row r="1" spans="1:27" ht="15" x14ac:dyDescent="0.2">
      <c r="A1" s="134" t="s">
        <v>320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15" x14ac:dyDescent="0.2">
      <c r="A2" s="135" t="s">
        <v>262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row>
    <row r="3" spans="1:27" s="22" customFormat="1" ht="51" x14ac:dyDescent="0.2">
      <c r="A3" s="8" t="s">
        <v>289</v>
      </c>
      <c r="B3" s="8" t="s">
        <v>144</v>
      </c>
      <c r="C3" s="8" t="s">
        <v>94</v>
      </c>
      <c r="D3" s="8" t="s">
        <v>311</v>
      </c>
      <c r="E3" s="8" t="s">
        <v>114</v>
      </c>
      <c r="F3" s="8" t="s">
        <v>73</v>
      </c>
      <c r="G3" s="8" t="s">
        <v>94</v>
      </c>
      <c r="H3" s="8" t="s">
        <v>77</v>
      </c>
      <c r="I3" s="8" t="s">
        <v>142</v>
      </c>
      <c r="J3" s="8" t="s">
        <v>312</v>
      </c>
      <c r="K3" s="8" t="s">
        <v>313</v>
      </c>
      <c r="L3" s="8" t="s">
        <v>314</v>
      </c>
      <c r="M3" s="8" t="s">
        <v>104</v>
      </c>
      <c r="N3" s="8" t="s">
        <v>315</v>
      </c>
      <c r="O3" s="8" t="s">
        <v>73</v>
      </c>
      <c r="P3" s="8" t="s">
        <v>98</v>
      </c>
      <c r="Q3" s="8" t="s">
        <v>98</v>
      </c>
      <c r="R3" s="8" t="s">
        <v>114</v>
      </c>
      <c r="S3" s="8" t="s">
        <v>316</v>
      </c>
      <c r="T3" s="8" t="s">
        <v>98</v>
      </c>
      <c r="U3" s="8" t="s">
        <v>98</v>
      </c>
      <c r="V3" s="8" t="s">
        <v>89</v>
      </c>
      <c r="W3" s="8" t="s">
        <v>317</v>
      </c>
      <c r="X3" s="8" t="s">
        <v>318</v>
      </c>
      <c r="Y3" s="8" t="s">
        <v>70</v>
      </c>
      <c r="Z3" s="8" t="s">
        <v>319</v>
      </c>
      <c r="AA3" s="8" t="s">
        <v>123</v>
      </c>
    </row>
    <row r="4" spans="1:27" x14ac:dyDescent="0.2">
      <c r="A4" s="8" t="s">
        <v>259</v>
      </c>
      <c r="B4" s="8" t="s">
        <v>145</v>
      </c>
      <c r="C4" s="8" t="s">
        <v>95</v>
      </c>
      <c r="D4" s="8" t="s">
        <v>82</v>
      </c>
      <c r="E4" s="8" t="s">
        <v>116</v>
      </c>
      <c r="F4" s="8" t="s">
        <v>76</v>
      </c>
      <c r="G4" s="8" t="s">
        <v>96</v>
      </c>
      <c r="H4" s="8" t="s">
        <v>79</v>
      </c>
      <c r="I4" s="8" t="s">
        <v>143</v>
      </c>
      <c r="J4" s="8" t="s">
        <v>85</v>
      </c>
      <c r="K4" s="8" t="s">
        <v>58</v>
      </c>
      <c r="L4" s="8" t="s">
        <v>12</v>
      </c>
      <c r="M4" s="8" t="s">
        <v>106</v>
      </c>
      <c r="N4" s="8" t="s">
        <v>29</v>
      </c>
      <c r="O4" s="8" t="s">
        <v>75</v>
      </c>
      <c r="P4" s="8" t="s">
        <v>101</v>
      </c>
      <c r="Q4" s="8" t="s">
        <v>100</v>
      </c>
      <c r="R4" s="8" t="s">
        <v>115</v>
      </c>
      <c r="S4" s="8" t="s">
        <v>97</v>
      </c>
      <c r="T4" s="8" t="s">
        <v>102</v>
      </c>
      <c r="U4" s="8" t="s">
        <v>54</v>
      </c>
      <c r="V4" s="8" t="s">
        <v>91</v>
      </c>
      <c r="W4" s="8" t="s">
        <v>62</v>
      </c>
      <c r="X4" s="8" t="s">
        <v>20</v>
      </c>
      <c r="Y4" s="8" t="s">
        <v>72</v>
      </c>
      <c r="Z4" s="8" t="s">
        <v>60</v>
      </c>
      <c r="AA4" s="8" t="s">
        <v>125</v>
      </c>
    </row>
    <row r="5" spans="1:27" x14ac:dyDescent="0.2">
      <c r="A5" s="9" t="s">
        <v>251</v>
      </c>
      <c r="B5" s="10">
        <v>0</v>
      </c>
      <c r="C5" s="10">
        <v>693495</v>
      </c>
      <c r="D5" s="10">
        <v>543450.28571428568</v>
      </c>
      <c r="E5" s="10">
        <v>196678</v>
      </c>
      <c r="F5" s="10">
        <v>146803</v>
      </c>
      <c r="G5" s="10">
        <v>693495</v>
      </c>
      <c r="H5" s="10">
        <v>121736</v>
      </c>
      <c r="I5" s="10">
        <v>76670</v>
      </c>
      <c r="J5" s="10">
        <v>168254</v>
      </c>
      <c r="K5" s="10">
        <v>115564.2</v>
      </c>
      <c r="L5" s="10">
        <v>344192</v>
      </c>
      <c r="M5" s="10">
        <v>16071</v>
      </c>
      <c r="N5" s="10">
        <v>331493.33333333331</v>
      </c>
      <c r="O5" s="10">
        <v>8186947</v>
      </c>
      <c r="P5" s="10">
        <v>171812</v>
      </c>
      <c r="Q5" s="10">
        <v>403008</v>
      </c>
      <c r="R5" s="10">
        <v>50531</v>
      </c>
      <c r="S5" s="10">
        <v>1053259</v>
      </c>
      <c r="T5" s="10">
        <v>1887330</v>
      </c>
      <c r="U5" s="10">
        <v>989877</v>
      </c>
      <c r="V5" s="10">
        <v>5450000</v>
      </c>
      <c r="W5" s="10">
        <v>115967</v>
      </c>
      <c r="X5" s="10">
        <v>285456.40000000002</v>
      </c>
      <c r="Y5" s="10">
        <v>0</v>
      </c>
      <c r="Z5" s="10">
        <v>221796.33333333334</v>
      </c>
      <c r="AA5" s="10">
        <v>0</v>
      </c>
    </row>
    <row r="6" spans="1:27" x14ac:dyDescent="0.2">
      <c r="A6" s="9" t="s">
        <v>241</v>
      </c>
      <c r="B6" s="10">
        <v>0</v>
      </c>
      <c r="C6" s="10">
        <v>4027200</v>
      </c>
      <c r="D6" s="10">
        <v>495089</v>
      </c>
      <c r="E6" s="10">
        <v>11076</v>
      </c>
      <c r="F6" s="10">
        <v>28924</v>
      </c>
      <c r="G6" s="10">
        <v>4027200</v>
      </c>
      <c r="H6" s="10">
        <v>72688</v>
      </c>
      <c r="I6" s="10">
        <v>1805</v>
      </c>
      <c r="J6" s="10">
        <v>67080</v>
      </c>
      <c r="K6" s="10">
        <v>98849</v>
      </c>
      <c r="L6" s="10">
        <v>326513</v>
      </c>
      <c r="M6" s="10">
        <v>70755</v>
      </c>
      <c r="N6" s="10">
        <v>131782.66666666666</v>
      </c>
      <c r="O6" s="10">
        <v>2645500</v>
      </c>
      <c r="P6" s="10">
        <v>26570</v>
      </c>
      <c r="Q6" s="10">
        <v>89489</v>
      </c>
      <c r="R6" s="10">
        <v>2846</v>
      </c>
      <c r="S6" s="10">
        <v>149338.5</v>
      </c>
      <c r="T6" s="10">
        <v>288613</v>
      </c>
      <c r="U6" s="10">
        <v>307311</v>
      </c>
      <c r="V6" s="10">
        <v>1642000</v>
      </c>
      <c r="W6" s="10">
        <v>114159.66666666667</v>
      </c>
      <c r="X6" s="10">
        <v>110085.6</v>
      </c>
      <c r="Y6" s="10">
        <v>0</v>
      </c>
      <c r="Z6" s="10">
        <v>55080.666666666664</v>
      </c>
      <c r="AA6" s="10">
        <v>0</v>
      </c>
    </row>
    <row r="7" spans="1:27" x14ac:dyDescent="0.2">
      <c r="A7" s="9" t="s">
        <v>242</v>
      </c>
      <c r="B7" s="10">
        <v>0</v>
      </c>
      <c r="C7" s="10">
        <v>8591</v>
      </c>
      <c r="D7" s="10">
        <v>117104.57142857143</v>
      </c>
      <c r="E7" s="10">
        <v>0</v>
      </c>
      <c r="F7" s="10">
        <v>21798</v>
      </c>
      <c r="G7" s="10">
        <v>8591</v>
      </c>
      <c r="H7" s="10">
        <v>61444</v>
      </c>
      <c r="I7" s="10">
        <v>13052</v>
      </c>
      <c r="J7" s="10">
        <v>45919</v>
      </c>
      <c r="K7" s="10">
        <v>44912.4</v>
      </c>
      <c r="L7" s="10">
        <v>90956</v>
      </c>
      <c r="M7" s="10">
        <v>7422</v>
      </c>
      <c r="N7" s="10">
        <v>117023.66666666667</v>
      </c>
      <c r="O7" s="10">
        <v>3691884</v>
      </c>
      <c r="P7" s="10">
        <v>67280</v>
      </c>
      <c r="Q7" s="10">
        <v>481217</v>
      </c>
      <c r="R7" s="10">
        <v>0</v>
      </c>
      <c r="S7" s="10">
        <v>57677.5</v>
      </c>
      <c r="T7" s="10">
        <v>661457</v>
      </c>
      <c r="U7" s="10">
        <v>478180</v>
      </c>
      <c r="V7" s="10">
        <v>23900</v>
      </c>
      <c r="W7" s="10">
        <v>62241.333333333336</v>
      </c>
      <c r="X7" s="10">
        <v>38626.400000000001</v>
      </c>
      <c r="Y7" s="10">
        <v>0</v>
      </c>
      <c r="Z7" s="10">
        <v>55158.833333333336</v>
      </c>
      <c r="AA7" s="10">
        <v>0</v>
      </c>
    </row>
    <row r="8" spans="1:27" x14ac:dyDescent="0.2">
      <c r="A8" s="9" t="s">
        <v>243</v>
      </c>
      <c r="B8" s="10">
        <v>0</v>
      </c>
      <c r="C8" s="10">
        <v>2165287</v>
      </c>
      <c r="D8" s="10">
        <v>711422.85714285716</v>
      </c>
      <c r="E8" s="10">
        <v>16250</v>
      </c>
      <c r="F8" s="10">
        <v>55099</v>
      </c>
      <c r="G8" s="10">
        <v>2165287</v>
      </c>
      <c r="H8" s="10">
        <v>295661</v>
      </c>
      <c r="I8" s="10">
        <v>16815</v>
      </c>
      <c r="J8" s="10">
        <v>205486.5</v>
      </c>
      <c r="K8" s="10">
        <v>123771</v>
      </c>
      <c r="L8" s="10">
        <v>694612</v>
      </c>
      <c r="M8" s="10">
        <v>18868</v>
      </c>
      <c r="N8" s="10">
        <v>324897.66666666669</v>
      </c>
      <c r="O8" s="10">
        <v>6404227</v>
      </c>
      <c r="P8" s="10">
        <v>37417</v>
      </c>
      <c r="Q8" s="10">
        <v>87025</v>
      </c>
      <c r="R8" s="10">
        <v>4175</v>
      </c>
      <c r="S8" s="10">
        <v>101641.5</v>
      </c>
      <c r="T8" s="10">
        <v>367952</v>
      </c>
      <c r="U8" s="10">
        <v>410284</v>
      </c>
      <c r="V8" s="10">
        <v>5638000</v>
      </c>
      <c r="W8" s="10">
        <v>160794.33333333334</v>
      </c>
      <c r="X8" s="10">
        <v>369948.8</v>
      </c>
      <c r="Y8" s="10">
        <v>0</v>
      </c>
      <c r="Z8" s="10">
        <v>189880.5</v>
      </c>
      <c r="AA8" s="10">
        <v>0</v>
      </c>
    </row>
    <row r="9" spans="1:27" x14ac:dyDescent="0.2">
      <c r="A9" s="9" t="s">
        <v>244</v>
      </c>
      <c r="B9" s="10">
        <v>0</v>
      </c>
      <c r="C9" s="10">
        <v>0</v>
      </c>
      <c r="D9" s="10">
        <v>1277.7142857142858</v>
      </c>
      <c r="E9" s="10">
        <v>0</v>
      </c>
      <c r="F9" s="10">
        <v>4648</v>
      </c>
      <c r="G9" s="10">
        <v>0</v>
      </c>
      <c r="H9" s="10">
        <v>0</v>
      </c>
      <c r="I9" s="10">
        <v>2191</v>
      </c>
      <c r="J9" s="10">
        <v>24360</v>
      </c>
      <c r="K9" s="10">
        <v>15881</v>
      </c>
      <c r="L9" s="10">
        <v>0</v>
      </c>
      <c r="M9" s="10">
        <v>0</v>
      </c>
      <c r="N9" s="10">
        <v>8549.3333333333339</v>
      </c>
      <c r="O9" s="10">
        <v>200632</v>
      </c>
      <c r="P9" s="10">
        <v>0</v>
      </c>
      <c r="Q9" s="10">
        <v>0</v>
      </c>
      <c r="R9" s="10">
        <v>0</v>
      </c>
      <c r="S9" s="10">
        <v>4838.5</v>
      </c>
      <c r="T9" s="10">
        <v>0</v>
      </c>
      <c r="U9" s="10">
        <v>0</v>
      </c>
      <c r="V9" s="10">
        <v>0</v>
      </c>
      <c r="W9" s="10">
        <v>17113.666666666668</v>
      </c>
      <c r="X9" s="10">
        <v>21556.400000000001</v>
      </c>
      <c r="Y9" s="10">
        <v>0</v>
      </c>
      <c r="Z9" s="10">
        <v>4500</v>
      </c>
      <c r="AA9" s="10">
        <v>0</v>
      </c>
    </row>
    <row r="10" spans="1:27" x14ac:dyDescent="0.2">
      <c r="A10" s="9" t="s">
        <v>245</v>
      </c>
      <c r="B10" s="10">
        <v>0</v>
      </c>
      <c r="C10" s="10">
        <v>715455</v>
      </c>
      <c r="D10" s="10">
        <v>374575.42857142858</v>
      </c>
      <c r="E10" s="10">
        <v>32260</v>
      </c>
      <c r="F10" s="10">
        <v>8323</v>
      </c>
      <c r="G10" s="10">
        <v>715455</v>
      </c>
      <c r="H10" s="10">
        <v>356600</v>
      </c>
      <c r="I10" s="10">
        <v>143924</v>
      </c>
      <c r="J10" s="10">
        <v>272246.5</v>
      </c>
      <c r="K10" s="10">
        <v>261378.8</v>
      </c>
      <c r="L10" s="10">
        <v>529494.5</v>
      </c>
      <c r="M10" s="10">
        <v>112000</v>
      </c>
      <c r="N10" s="10">
        <v>361090</v>
      </c>
      <c r="O10" s="10">
        <v>1618558</v>
      </c>
      <c r="P10" s="10">
        <v>61603</v>
      </c>
      <c r="Q10" s="10">
        <v>319336</v>
      </c>
      <c r="R10" s="10">
        <v>8288</v>
      </c>
      <c r="S10" s="10">
        <v>413763.5</v>
      </c>
      <c r="T10" s="10">
        <v>540211</v>
      </c>
      <c r="U10" s="10">
        <v>309453</v>
      </c>
      <c r="V10" s="10">
        <v>2200000</v>
      </c>
      <c r="W10" s="10">
        <v>109069.66666666667</v>
      </c>
      <c r="X10" s="10">
        <v>383947.4</v>
      </c>
      <c r="Y10" s="10">
        <v>0</v>
      </c>
      <c r="Z10" s="10">
        <v>245103.33333333334</v>
      </c>
      <c r="AA10" s="10">
        <v>0</v>
      </c>
    </row>
    <row r="11" spans="1:27" x14ac:dyDescent="0.2">
      <c r="A11" s="9" t="s">
        <v>246</v>
      </c>
      <c r="B11" s="10">
        <v>0</v>
      </c>
      <c r="C11" s="10">
        <v>0</v>
      </c>
      <c r="D11" s="10">
        <v>190113.42857142858</v>
      </c>
      <c r="E11" s="10">
        <v>0</v>
      </c>
      <c r="F11" s="10">
        <v>202698</v>
      </c>
      <c r="G11" s="10">
        <v>0</v>
      </c>
      <c r="H11" s="10">
        <v>0</v>
      </c>
      <c r="I11" s="10">
        <v>0</v>
      </c>
      <c r="J11" s="10">
        <v>0</v>
      </c>
      <c r="K11" s="10">
        <v>19193.400000000001</v>
      </c>
      <c r="L11" s="10">
        <v>100000</v>
      </c>
      <c r="M11" s="10">
        <v>0</v>
      </c>
      <c r="N11" s="10">
        <v>541761</v>
      </c>
      <c r="O11" s="10">
        <v>29137867</v>
      </c>
      <c r="P11" s="10">
        <v>1993</v>
      </c>
      <c r="Q11" s="10">
        <v>6712</v>
      </c>
      <c r="R11" s="10">
        <v>0</v>
      </c>
      <c r="S11" s="10">
        <v>16646.5</v>
      </c>
      <c r="T11" s="10">
        <v>21444</v>
      </c>
      <c r="U11" s="10">
        <v>9076</v>
      </c>
      <c r="V11" s="10">
        <v>833000</v>
      </c>
      <c r="W11" s="10">
        <v>0</v>
      </c>
      <c r="X11" s="10">
        <v>70600</v>
      </c>
      <c r="Y11" s="10">
        <v>0</v>
      </c>
      <c r="Z11" s="10">
        <v>29728.166666666668</v>
      </c>
      <c r="AA11" s="10">
        <v>0</v>
      </c>
    </row>
    <row r="12" spans="1:27" x14ac:dyDescent="0.2">
      <c r="A12" s="9" t="s">
        <v>247</v>
      </c>
      <c r="B12" s="10">
        <v>0</v>
      </c>
      <c r="C12" s="10">
        <v>1326973</v>
      </c>
      <c r="D12" s="10">
        <v>125754.57142857143</v>
      </c>
      <c r="E12" s="10">
        <v>63244</v>
      </c>
      <c r="F12" s="10">
        <v>143085</v>
      </c>
      <c r="G12" s="10">
        <v>1326973</v>
      </c>
      <c r="H12" s="10">
        <v>0</v>
      </c>
      <c r="I12" s="10">
        <v>0</v>
      </c>
      <c r="J12" s="10">
        <v>31092</v>
      </c>
      <c r="K12" s="10">
        <v>0</v>
      </c>
      <c r="L12" s="10">
        <v>0</v>
      </c>
      <c r="M12" s="10">
        <v>0</v>
      </c>
      <c r="N12" s="10">
        <v>4214.333333333333</v>
      </c>
      <c r="O12" s="10">
        <v>0</v>
      </c>
      <c r="P12" s="10">
        <v>9795</v>
      </c>
      <c r="Q12" s="10">
        <v>21358</v>
      </c>
      <c r="R12" s="10">
        <v>16249</v>
      </c>
      <c r="S12" s="10">
        <v>0</v>
      </c>
      <c r="T12" s="10">
        <v>105415</v>
      </c>
      <c r="U12" s="10">
        <v>56253</v>
      </c>
      <c r="V12" s="10">
        <v>2255000</v>
      </c>
      <c r="W12" s="10">
        <v>146666.66666666666</v>
      </c>
      <c r="X12" s="10">
        <v>7400</v>
      </c>
      <c r="Y12" s="10">
        <v>0</v>
      </c>
      <c r="Z12" s="10">
        <v>11125.333333333334</v>
      </c>
      <c r="AA12" s="10">
        <v>0</v>
      </c>
    </row>
    <row r="13" spans="1:27" s="36" customFormat="1" x14ac:dyDescent="0.2">
      <c r="A13" s="8" t="s">
        <v>254</v>
      </c>
      <c r="B13" s="8">
        <f>SUM(B5:B12)</f>
        <v>0</v>
      </c>
      <c r="C13" s="8">
        <f t="shared" ref="C13:AA13" si="0">SUM(C5:C12)</f>
        <v>8937001</v>
      </c>
      <c r="D13" s="8">
        <f t="shared" si="0"/>
        <v>2558787.8571428568</v>
      </c>
      <c r="E13" s="8">
        <f t="shared" si="0"/>
        <v>319508</v>
      </c>
      <c r="F13" s="8">
        <f t="shared" si="0"/>
        <v>611378</v>
      </c>
      <c r="G13" s="8">
        <f t="shared" si="0"/>
        <v>8937001</v>
      </c>
      <c r="H13" s="8">
        <f t="shared" si="0"/>
        <v>908129</v>
      </c>
      <c r="I13" s="8">
        <f t="shared" si="0"/>
        <v>254457</v>
      </c>
      <c r="J13" s="8">
        <f t="shared" si="0"/>
        <v>814438</v>
      </c>
      <c r="K13" s="8">
        <f t="shared" si="0"/>
        <v>679549.79999999993</v>
      </c>
      <c r="L13" s="8">
        <f t="shared" si="0"/>
        <v>2085767.5</v>
      </c>
      <c r="M13" s="8">
        <f t="shared" si="0"/>
        <v>225116</v>
      </c>
      <c r="N13" s="8">
        <f t="shared" si="0"/>
        <v>1820811.9999999998</v>
      </c>
      <c r="O13" s="8">
        <f t="shared" si="0"/>
        <v>51885615</v>
      </c>
      <c r="P13" s="8">
        <f t="shared" si="0"/>
        <v>376470</v>
      </c>
      <c r="Q13" s="8">
        <f t="shared" si="0"/>
        <v>1408145</v>
      </c>
      <c r="R13" s="8">
        <f t="shared" si="0"/>
        <v>82089</v>
      </c>
      <c r="S13" s="8">
        <f t="shared" si="0"/>
        <v>1797165</v>
      </c>
      <c r="T13" s="8">
        <f t="shared" si="0"/>
        <v>3872422</v>
      </c>
      <c r="U13" s="8">
        <f t="shared" si="0"/>
        <v>2560434</v>
      </c>
      <c r="V13" s="8">
        <f t="shared" si="0"/>
        <v>18041900</v>
      </c>
      <c r="W13" s="8">
        <f t="shared" si="0"/>
        <v>726012.33333333337</v>
      </c>
      <c r="X13" s="8">
        <f t="shared" si="0"/>
        <v>1287621</v>
      </c>
      <c r="Y13" s="8">
        <f t="shared" si="0"/>
        <v>0</v>
      </c>
      <c r="Z13" s="8">
        <f t="shared" si="0"/>
        <v>812373.16666666663</v>
      </c>
      <c r="AA13" s="8">
        <f t="shared" si="0"/>
        <v>0</v>
      </c>
    </row>
    <row r="14" spans="1:27" x14ac:dyDescent="0.2">
      <c r="A14" s="9" t="s">
        <v>248</v>
      </c>
      <c r="B14" s="10">
        <v>0</v>
      </c>
      <c r="C14" s="10">
        <v>970796</v>
      </c>
      <c r="D14" s="10">
        <v>641948.71428571432</v>
      </c>
      <c r="E14" s="10">
        <v>162363</v>
      </c>
      <c r="F14" s="10">
        <v>0</v>
      </c>
      <c r="G14" s="10">
        <v>970796</v>
      </c>
      <c r="H14" s="10">
        <v>310303</v>
      </c>
      <c r="I14" s="10">
        <v>38288</v>
      </c>
      <c r="J14" s="10">
        <v>105647.5</v>
      </c>
      <c r="K14" s="10">
        <v>142665.79999999999</v>
      </c>
      <c r="L14" s="10">
        <v>243470</v>
      </c>
      <c r="M14" s="10">
        <v>140384</v>
      </c>
      <c r="N14" s="10">
        <v>260440.33333333334</v>
      </c>
      <c r="O14" s="10">
        <v>0</v>
      </c>
      <c r="P14" s="10">
        <v>97549</v>
      </c>
      <c r="Q14" s="10">
        <v>213173</v>
      </c>
      <c r="R14" s="10">
        <v>41715</v>
      </c>
      <c r="S14" s="10">
        <v>958835</v>
      </c>
      <c r="T14" s="10">
        <v>1076498</v>
      </c>
      <c r="U14" s="10">
        <v>534595</v>
      </c>
      <c r="V14" s="10">
        <v>1257000</v>
      </c>
      <c r="W14" s="10">
        <v>345860.33333333331</v>
      </c>
      <c r="X14" s="10">
        <v>146876.20000000001</v>
      </c>
      <c r="Y14" s="10">
        <v>0</v>
      </c>
      <c r="Z14" s="10">
        <v>145397.83333333334</v>
      </c>
      <c r="AA14" s="10">
        <v>9053368</v>
      </c>
    </row>
    <row r="15" spans="1:27" x14ac:dyDescent="0.2">
      <c r="A15" s="9" t="s">
        <v>249</v>
      </c>
      <c r="B15" s="10">
        <v>0</v>
      </c>
      <c r="C15" s="10">
        <v>2713135</v>
      </c>
      <c r="D15" s="10">
        <v>538495.85714285716</v>
      </c>
      <c r="E15" s="10">
        <v>0</v>
      </c>
      <c r="F15" s="10">
        <v>0</v>
      </c>
      <c r="G15" s="10">
        <v>2713135</v>
      </c>
      <c r="H15" s="10">
        <v>34980</v>
      </c>
      <c r="I15" s="10">
        <v>0</v>
      </c>
      <c r="J15" s="10">
        <v>17316</v>
      </c>
      <c r="K15" s="10">
        <v>9560.7999999999993</v>
      </c>
      <c r="L15" s="10">
        <v>37389.5</v>
      </c>
      <c r="M15" s="10">
        <v>0</v>
      </c>
      <c r="N15" s="10">
        <v>34187.666666666664</v>
      </c>
      <c r="O15" s="10">
        <v>0</v>
      </c>
      <c r="P15" s="10">
        <v>0</v>
      </c>
      <c r="Q15" s="10">
        <v>0</v>
      </c>
      <c r="R15" s="10">
        <v>0</v>
      </c>
      <c r="S15" s="10">
        <v>1787338</v>
      </c>
      <c r="T15" s="10">
        <v>0</v>
      </c>
      <c r="U15" s="10">
        <v>0</v>
      </c>
      <c r="V15" s="10">
        <v>0</v>
      </c>
      <c r="W15" s="10">
        <v>911715.33333333337</v>
      </c>
      <c r="X15" s="10">
        <v>14000.2</v>
      </c>
      <c r="Y15" s="10">
        <v>0</v>
      </c>
      <c r="Z15" s="10">
        <v>7596.166666666667</v>
      </c>
      <c r="AA15" s="10">
        <v>147453</v>
      </c>
    </row>
    <row r="16" spans="1:27" x14ac:dyDescent="0.2">
      <c r="A16" s="9" t="s">
        <v>250</v>
      </c>
      <c r="B16" s="10">
        <v>0</v>
      </c>
      <c r="C16" s="10">
        <v>151598</v>
      </c>
      <c r="D16" s="10">
        <v>248607.42857142858</v>
      </c>
      <c r="E16" s="10">
        <v>490594</v>
      </c>
      <c r="F16" s="10">
        <v>0</v>
      </c>
      <c r="G16" s="10">
        <v>151598</v>
      </c>
      <c r="H16" s="10">
        <v>55040</v>
      </c>
      <c r="I16" s="10">
        <v>584</v>
      </c>
      <c r="J16" s="10">
        <v>384095.5</v>
      </c>
      <c r="K16" s="10">
        <v>10116.799999999999</v>
      </c>
      <c r="L16" s="10">
        <v>9933.5</v>
      </c>
      <c r="M16" s="10">
        <v>0</v>
      </c>
      <c r="N16" s="10">
        <v>19924.666666666668</v>
      </c>
      <c r="O16" s="10">
        <v>0</v>
      </c>
      <c r="P16" s="10">
        <v>28473</v>
      </c>
      <c r="Q16" s="10">
        <v>62610</v>
      </c>
      <c r="R16" s="10">
        <v>126043</v>
      </c>
      <c r="S16" s="10">
        <v>638100</v>
      </c>
      <c r="T16" s="10">
        <v>316524</v>
      </c>
      <c r="U16" s="10">
        <v>152909</v>
      </c>
      <c r="V16" s="10">
        <v>0</v>
      </c>
      <c r="W16" s="10">
        <v>60532.666666666664</v>
      </c>
      <c r="X16" s="10">
        <v>24722.6</v>
      </c>
      <c r="Y16" s="10">
        <v>0</v>
      </c>
      <c r="Z16" s="10">
        <v>243161</v>
      </c>
      <c r="AA16" s="10">
        <v>8296567</v>
      </c>
    </row>
    <row r="17" spans="1:27" s="36" customFormat="1" x14ac:dyDescent="0.2">
      <c r="A17" s="8" t="s">
        <v>255</v>
      </c>
      <c r="B17" s="8">
        <f>SUM(B14:B16)</f>
        <v>0</v>
      </c>
      <c r="C17" s="8">
        <f t="shared" ref="C17:AA17" si="1">SUM(C14:C16)</f>
        <v>3835529</v>
      </c>
      <c r="D17" s="8">
        <f t="shared" si="1"/>
        <v>1429052</v>
      </c>
      <c r="E17" s="8">
        <f t="shared" si="1"/>
        <v>652957</v>
      </c>
      <c r="F17" s="8">
        <f t="shared" si="1"/>
        <v>0</v>
      </c>
      <c r="G17" s="8">
        <f t="shared" si="1"/>
        <v>3835529</v>
      </c>
      <c r="H17" s="8">
        <f t="shared" si="1"/>
        <v>400323</v>
      </c>
      <c r="I17" s="8">
        <f t="shared" si="1"/>
        <v>38872</v>
      </c>
      <c r="J17" s="8">
        <f t="shared" si="1"/>
        <v>507059</v>
      </c>
      <c r="K17" s="8">
        <f t="shared" si="1"/>
        <v>162343.39999999997</v>
      </c>
      <c r="L17" s="8">
        <f t="shared" si="1"/>
        <v>290793</v>
      </c>
      <c r="M17" s="8">
        <f t="shared" si="1"/>
        <v>140384</v>
      </c>
      <c r="N17" s="8">
        <f t="shared" si="1"/>
        <v>314552.66666666669</v>
      </c>
      <c r="O17" s="8">
        <f t="shared" si="1"/>
        <v>0</v>
      </c>
      <c r="P17" s="8">
        <f t="shared" si="1"/>
        <v>126022</v>
      </c>
      <c r="Q17" s="8">
        <f t="shared" si="1"/>
        <v>275783</v>
      </c>
      <c r="R17" s="8">
        <f t="shared" si="1"/>
        <v>167758</v>
      </c>
      <c r="S17" s="8">
        <f t="shared" si="1"/>
        <v>3384273</v>
      </c>
      <c r="T17" s="8">
        <f t="shared" si="1"/>
        <v>1393022</v>
      </c>
      <c r="U17" s="8">
        <f t="shared" si="1"/>
        <v>687504</v>
      </c>
      <c r="V17" s="8">
        <f t="shared" si="1"/>
        <v>1257000</v>
      </c>
      <c r="W17" s="8">
        <f t="shared" si="1"/>
        <v>1318108.3333333335</v>
      </c>
      <c r="X17" s="8">
        <f t="shared" si="1"/>
        <v>185599.00000000003</v>
      </c>
      <c r="Y17" s="8">
        <f t="shared" si="1"/>
        <v>0</v>
      </c>
      <c r="Z17" s="8">
        <f t="shared" si="1"/>
        <v>396155</v>
      </c>
      <c r="AA17" s="8">
        <f t="shared" si="1"/>
        <v>17497388</v>
      </c>
    </row>
    <row r="18" spans="1:27" s="36" customFormat="1" x14ac:dyDescent="0.2">
      <c r="A18" s="8" t="s">
        <v>3</v>
      </c>
      <c r="B18" s="8">
        <v>0</v>
      </c>
      <c r="C18" s="8">
        <v>12772530</v>
      </c>
      <c r="D18" s="8">
        <v>3987839.8571428573</v>
      </c>
      <c r="E18" s="8">
        <v>972465</v>
      </c>
      <c r="F18" s="8">
        <v>611378</v>
      </c>
      <c r="G18" s="8">
        <v>12772530</v>
      </c>
      <c r="H18" s="8">
        <v>1308452</v>
      </c>
      <c r="I18" s="8">
        <v>293329</v>
      </c>
      <c r="J18" s="8">
        <v>1321497</v>
      </c>
      <c r="K18" s="8">
        <v>841893.2</v>
      </c>
      <c r="L18" s="8">
        <v>2376560.5</v>
      </c>
      <c r="M18" s="8">
        <v>365500</v>
      </c>
      <c r="N18" s="8">
        <v>2135364.6666666665</v>
      </c>
      <c r="O18" s="8">
        <v>51885615</v>
      </c>
      <c r="P18" s="8">
        <v>502492</v>
      </c>
      <c r="Q18" s="8">
        <v>1683928</v>
      </c>
      <c r="R18" s="8">
        <v>249847</v>
      </c>
      <c r="S18" s="8">
        <v>5181438</v>
      </c>
      <c r="T18" s="8">
        <v>5265444</v>
      </c>
      <c r="U18" s="8">
        <v>3247938</v>
      </c>
      <c r="V18" s="8">
        <v>19298900</v>
      </c>
      <c r="W18" s="8">
        <v>2044120.6666666667</v>
      </c>
      <c r="X18" s="8">
        <v>1473220</v>
      </c>
      <c r="Y18" s="8">
        <v>0</v>
      </c>
      <c r="Z18" s="8">
        <v>1208528.1666666667</v>
      </c>
      <c r="AA18" s="8">
        <v>17497388</v>
      </c>
    </row>
    <row r="19" spans="1:27" x14ac:dyDescent="0.2">
      <c r="A19" s="9" t="s">
        <v>252</v>
      </c>
      <c r="B19" s="10">
        <v>0</v>
      </c>
      <c r="C19" s="10">
        <v>63</v>
      </c>
      <c r="D19" s="10">
        <v>2238</v>
      </c>
      <c r="E19" s="10">
        <v>43</v>
      </c>
      <c r="F19" s="10">
        <v>64</v>
      </c>
      <c r="G19" s="10">
        <v>63</v>
      </c>
      <c r="H19" s="10">
        <v>28</v>
      </c>
      <c r="I19" s="10">
        <v>958</v>
      </c>
      <c r="J19" s="10">
        <v>672</v>
      </c>
      <c r="K19" s="10">
        <v>1363</v>
      </c>
      <c r="L19" s="10">
        <v>465</v>
      </c>
      <c r="M19" s="10">
        <v>106</v>
      </c>
      <c r="N19" s="10">
        <v>804</v>
      </c>
      <c r="O19" s="10">
        <v>135</v>
      </c>
      <c r="P19" s="10">
        <v>48</v>
      </c>
      <c r="Q19" s="10">
        <v>161</v>
      </c>
      <c r="R19" s="10">
        <v>11</v>
      </c>
      <c r="S19" s="10">
        <v>169</v>
      </c>
      <c r="T19" s="10">
        <v>515</v>
      </c>
      <c r="U19" s="10">
        <v>218</v>
      </c>
      <c r="V19" s="10">
        <v>60</v>
      </c>
      <c r="W19" s="10">
        <v>345</v>
      </c>
      <c r="X19" s="10">
        <v>606</v>
      </c>
      <c r="Y19" s="10">
        <v>0</v>
      </c>
      <c r="Z19" s="10">
        <v>642</v>
      </c>
      <c r="AA19" s="10">
        <v>1</v>
      </c>
    </row>
    <row r="20" spans="1:27" x14ac:dyDescent="0.2">
      <c r="A20" s="9" t="s">
        <v>253</v>
      </c>
      <c r="B20" s="10">
        <v>1</v>
      </c>
      <c r="C20" s="10">
        <v>1</v>
      </c>
      <c r="D20" s="10">
        <v>21</v>
      </c>
      <c r="E20" s="10">
        <v>4</v>
      </c>
      <c r="F20" s="10">
        <v>2</v>
      </c>
      <c r="G20" s="10">
        <v>1</v>
      </c>
      <c r="H20" s="10">
        <v>1</v>
      </c>
      <c r="I20" s="10">
        <v>2</v>
      </c>
      <c r="J20" s="10">
        <v>5</v>
      </c>
      <c r="K20" s="10">
        <v>10</v>
      </c>
      <c r="L20" s="10">
        <v>3</v>
      </c>
      <c r="M20" s="10">
        <v>3</v>
      </c>
      <c r="N20" s="10">
        <v>4</v>
      </c>
      <c r="O20" s="10">
        <v>2</v>
      </c>
      <c r="P20" s="10">
        <v>1</v>
      </c>
      <c r="Q20" s="10">
        <v>2</v>
      </c>
      <c r="R20" s="10">
        <v>1</v>
      </c>
      <c r="S20" s="10">
        <v>2</v>
      </c>
      <c r="T20" s="10">
        <v>5</v>
      </c>
      <c r="U20" s="10">
        <v>1</v>
      </c>
      <c r="V20" s="10">
        <v>5</v>
      </c>
      <c r="W20" s="10">
        <v>3</v>
      </c>
      <c r="X20" s="10">
        <v>6</v>
      </c>
      <c r="Y20" s="10">
        <v>1</v>
      </c>
      <c r="Z20" s="10">
        <v>8</v>
      </c>
      <c r="AA20" s="10">
        <v>1</v>
      </c>
    </row>
    <row r="22" spans="1:27" x14ac:dyDescent="0.2">
      <c r="A22" s="147" t="s">
        <v>292</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row>
    <row r="23" spans="1:27" x14ac:dyDescent="0.2">
      <c r="A23" s="11" t="s">
        <v>298</v>
      </c>
      <c r="B23" s="42" t="e">
        <f>+B5/$B$18</f>
        <v>#DIV/0!</v>
      </c>
      <c r="C23" s="42">
        <f>+C5/$C$18</f>
        <v>5.4295820796662841E-2</v>
      </c>
      <c r="D23" s="42">
        <f>+D5/$D$18</f>
        <v>0.13627685794375105</v>
      </c>
      <c r="E23" s="42">
        <f>+E5/$E$18</f>
        <v>0.20224686749651657</v>
      </c>
      <c r="F23" s="42">
        <f>+F5/$F$18</f>
        <v>0.24011822473167174</v>
      </c>
      <c r="G23" s="42">
        <f>+G5/$G$18</f>
        <v>5.4295820796662841E-2</v>
      </c>
      <c r="H23" s="42">
        <f>+H5/$H$18</f>
        <v>9.3038185581129459E-2</v>
      </c>
      <c r="I23" s="42">
        <f>+I5/$I$18</f>
        <v>0.26137886127863252</v>
      </c>
      <c r="J23" s="42">
        <f>+J5/$J$18</f>
        <v>0.12732075820073749</v>
      </c>
      <c r="K23" s="42">
        <f>+K5/$K$18</f>
        <v>0.13726705477606899</v>
      </c>
      <c r="L23" s="42">
        <f>+L5/$L$18</f>
        <v>0.14482778788926265</v>
      </c>
      <c r="M23" s="42">
        <f>+M5/$M$18</f>
        <v>4.3969904240766071E-2</v>
      </c>
      <c r="N23" s="42">
        <f>+N5/$N$18</f>
        <v>0.15523968271461519</v>
      </c>
      <c r="O23" s="42">
        <f>+O5/$O$18</f>
        <v>0.15778837737588733</v>
      </c>
      <c r="P23" s="42">
        <f>+P5/$P$18</f>
        <v>0.34191987136113611</v>
      </c>
      <c r="Q23" s="42">
        <f>+Q5/$Q$18</f>
        <v>0.23932614696115273</v>
      </c>
      <c r="R23" s="42">
        <f>+R5/$R$18</f>
        <v>0.20224777563869087</v>
      </c>
      <c r="S23" s="42">
        <f>+S5/$S$18</f>
        <v>0.20327542276873717</v>
      </c>
      <c r="T23" s="42">
        <f>+T5/$T$18</f>
        <v>0.35843700930064015</v>
      </c>
      <c r="U23" s="42">
        <f>+U5/$U$18</f>
        <v>0.30477090387809125</v>
      </c>
      <c r="V23" s="42">
        <f>+V5/$V$18</f>
        <v>0.28239951499826416</v>
      </c>
      <c r="W23" s="42">
        <f>+W5/$W$18</f>
        <v>5.673197374845125E-2</v>
      </c>
      <c r="X23" s="42">
        <f>+X5/$X$18</f>
        <v>0.19376359267454965</v>
      </c>
      <c r="Y23" s="42" t="e">
        <f>+Y5/$Y$18</f>
        <v>#DIV/0!</v>
      </c>
      <c r="Z23" s="42">
        <f>+Z5/$Z$18</f>
        <v>0.18352599422244881</v>
      </c>
      <c r="AA23" s="42">
        <f>+AA5/$AA$18</f>
        <v>0</v>
      </c>
    </row>
    <row r="24" spans="1:27" x14ac:dyDescent="0.2">
      <c r="A24" s="11" t="s">
        <v>299</v>
      </c>
      <c r="B24" s="42" t="e">
        <f t="shared" ref="B24:B36" si="2">+B6/$B$18</f>
        <v>#DIV/0!</v>
      </c>
      <c r="C24" s="42">
        <f t="shared" ref="C24:C36" si="3">+C6/$C$18</f>
        <v>0.31530166693677758</v>
      </c>
      <c r="D24" s="42">
        <f t="shared" ref="D24:D36" si="4">+D6/$D$18</f>
        <v>0.12414966942898087</v>
      </c>
      <c r="E24" s="42">
        <f t="shared" ref="E24:E36" si="5">+E6/$E$18</f>
        <v>1.1389612993783839E-2</v>
      </c>
      <c r="F24" s="42">
        <f t="shared" ref="F24:F36" si="6">+F6/$F$18</f>
        <v>4.7309520460337137E-2</v>
      </c>
      <c r="G24" s="42">
        <f t="shared" ref="G24:G36" si="7">+G6/$G$18</f>
        <v>0.31530166693677758</v>
      </c>
      <c r="H24" s="42">
        <f t="shared" ref="H24:H36" si="8">+H6/$H$18</f>
        <v>5.5552668343966764E-2</v>
      </c>
      <c r="I24" s="42">
        <f t="shared" ref="I24:I36" si="9">+I6/$I$18</f>
        <v>6.1534999948862877E-3</v>
      </c>
      <c r="J24" s="42">
        <f t="shared" ref="J24:J36" si="10">+J6/$J$18</f>
        <v>5.0760614666548617E-2</v>
      </c>
      <c r="K24" s="42">
        <f t="shared" ref="K24:K36" si="11">+K6/$K$18</f>
        <v>0.11741275496701957</v>
      </c>
      <c r="L24" s="42">
        <f t="shared" ref="L24:L36" si="12">+L6/$L$18</f>
        <v>0.13738888616553208</v>
      </c>
      <c r="M24" s="42">
        <f t="shared" ref="M24:M36" si="13">+M6/$M$18</f>
        <v>0.19358413132694938</v>
      </c>
      <c r="N24" s="42">
        <f t="shared" ref="N24:N36" si="14">+N6/$N$18</f>
        <v>6.1714361356545816E-2</v>
      </c>
      <c r="O24" s="42">
        <f t="shared" ref="O24:O36" si="15">+O6/$O$18</f>
        <v>5.098715703764907E-2</v>
      </c>
      <c r="P24" s="42">
        <f t="shared" ref="P24:P36" si="16">+P6/$P$18</f>
        <v>5.2876463704894808E-2</v>
      </c>
      <c r="Q24" s="42">
        <f t="shared" ref="Q24:Q36" si="17">+Q6/$Q$18</f>
        <v>5.314300848967414E-2</v>
      </c>
      <c r="R24" s="42">
        <f t="shared" ref="R24:R36" si="18">+R6/$R$18</f>
        <v>1.1390971274419945E-2</v>
      </c>
      <c r="S24" s="42">
        <f t="shared" ref="S24:S36" si="19">+S6/$S$18</f>
        <v>2.882182513811803E-2</v>
      </c>
      <c r="T24" s="42">
        <f t="shared" ref="T24:T36" si="20">+T6/$T$18</f>
        <v>5.4812661572319447E-2</v>
      </c>
      <c r="U24" s="42">
        <f t="shared" ref="U24:U36" si="21">+U6/$U$18</f>
        <v>9.4617261782706449E-2</v>
      </c>
      <c r="V24" s="42">
        <f t="shared" ref="V24:V36" si="22">+V6/$V$18</f>
        <v>8.5082569472871517E-2</v>
      </c>
      <c r="W24" s="42">
        <f t="shared" ref="W24:W36" si="23">+W6/$W$18</f>
        <v>5.5847811985006754E-2</v>
      </c>
      <c r="X24" s="42">
        <f t="shared" ref="X24:X36" si="24">+X6/$X$18</f>
        <v>7.4724481068679502E-2</v>
      </c>
      <c r="Y24" s="42" t="e">
        <f t="shared" ref="Y24:Y36" si="25">+Y6/$Y$18</f>
        <v>#DIV/0!</v>
      </c>
      <c r="Z24" s="42">
        <f t="shared" ref="Z24:Z36" si="26">+Z6/$Z$18</f>
        <v>4.557665115790295E-2</v>
      </c>
      <c r="AA24" s="42">
        <f t="shared" ref="AA24:AA36" si="27">+AA6/$AA$18</f>
        <v>0</v>
      </c>
    </row>
    <row r="25" spans="1:27" x14ac:dyDescent="0.2">
      <c r="A25" s="11" t="s">
        <v>300</v>
      </c>
      <c r="B25" s="42" t="e">
        <f t="shared" si="2"/>
        <v>#DIV/0!</v>
      </c>
      <c r="C25" s="42">
        <f t="shared" si="3"/>
        <v>6.7261537064309109E-4</v>
      </c>
      <c r="D25" s="42">
        <f t="shared" si="4"/>
        <v>2.9365414766798738E-2</v>
      </c>
      <c r="E25" s="42">
        <f t="shared" si="5"/>
        <v>0</v>
      </c>
      <c r="F25" s="42">
        <f t="shared" si="6"/>
        <v>3.5653883522141785E-2</v>
      </c>
      <c r="G25" s="42">
        <f t="shared" si="7"/>
        <v>6.7261537064309109E-4</v>
      </c>
      <c r="H25" s="42">
        <f t="shared" si="8"/>
        <v>4.6959307639867567E-2</v>
      </c>
      <c r="I25" s="42">
        <f t="shared" si="9"/>
        <v>4.4496111874379962E-2</v>
      </c>
      <c r="J25" s="42">
        <f t="shared" si="10"/>
        <v>3.4747714145397228E-2</v>
      </c>
      <c r="K25" s="42">
        <f t="shared" si="11"/>
        <v>5.334690908538043E-2</v>
      </c>
      <c r="L25" s="42">
        <f t="shared" si="12"/>
        <v>3.8272116363122249E-2</v>
      </c>
      <c r="M25" s="42">
        <f t="shared" si="13"/>
        <v>2.0306429548563612E-2</v>
      </c>
      <c r="N25" s="42">
        <f t="shared" si="14"/>
        <v>5.4802661340904467E-2</v>
      </c>
      <c r="O25" s="42">
        <f t="shared" si="15"/>
        <v>7.1154288139400487E-2</v>
      </c>
      <c r="P25" s="42">
        <f t="shared" si="16"/>
        <v>0.1338926788884201</v>
      </c>
      <c r="Q25" s="42">
        <f t="shared" si="17"/>
        <v>0.2857705317567022</v>
      </c>
      <c r="R25" s="42">
        <f t="shared" si="18"/>
        <v>0</v>
      </c>
      <c r="S25" s="42">
        <f t="shared" si="19"/>
        <v>1.1131562319186295E-2</v>
      </c>
      <c r="T25" s="42">
        <f t="shared" si="20"/>
        <v>0.12562226471309923</v>
      </c>
      <c r="U25" s="42">
        <f t="shared" si="21"/>
        <v>0.14722571674705615</v>
      </c>
      <c r="V25" s="42">
        <f t="shared" si="22"/>
        <v>1.2384125520107363E-3</v>
      </c>
      <c r="W25" s="42">
        <f t="shared" si="23"/>
        <v>3.0448952622170705E-2</v>
      </c>
      <c r="X25" s="42">
        <f t="shared" si="24"/>
        <v>2.6219030423154724E-2</v>
      </c>
      <c r="Y25" s="42" t="e">
        <f t="shared" si="25"/>
        <v>#DIV/0!</v>
      </c>
      <c r="Z25" s="42">
        <f t="shared" si="26"/>
        <v>4.5641330384107719E-2</v>
      </c>
      <c r="AA25" s="42">
        <f t="shared" si="27"/>
        <v>0</v>
      </c>
    </row>
    <row r="26" spans="1:27" x14ac:dyDescent="0.2">
      <c r="A26" s="11" t="s">
        <v>301</v>
      </c>
      <c r="B26" s="42" t="e">
        <f t="shared" si="2"/>
        <v>#DIV/0!</v>
      </c>
      <c r="C26" s="42">
        <f>+C8/$C$18</f>
        <v>0.16952686742563924</v>
      </c>
      <c r="D26" s="42">
        <f t="shared" si="4"/>
        <v>0.17839805073129639</v>
      </c>
      <c r="E26" s="42">
        <f t="shared" si="5"/>
        <v>1.6710112960363611E-2</v>
      </c>
      <c r="F26" s="42">
        <f t="shared" si="6"/>
        <v>9.0122640984791738E-2</v>
      </c>
      <c r="G26" s="42">
        <f t="shared" si="7"/>
        <v>0.16952686742563924</v>
      </c>
      <c r="H26" s="42">
        <f t="shared" si="8"/>
        <v>0.22596243499952615</v>
      </c>
      <c r="I26" s="42">
        <f t="shared" si="9"/>
        <v>5.7324710478677529E-2</v>
      </c>
      <c r="J26" s="42">
        <f t="shared" si="10"/>
        <v>0.15549524516514227</v>
      </c>
      <c r="K26" s="42">
        <f t="shared" si="11"/>
        <v>0.14701508457367277</v>
      </c>
      <c r="L26" s="42">
        <f t="shared" si="12"/>
        <v>0.29227616969986669</v>
      </c>
      <c r="M26" s="42">
        <f t="shared" si="13"/>
        <v>5.1622435020519837E-2</v>
      </c>
      <c r="N26" s="42">
        <f t="shared" si="14"/>
        <v>0.1521509050600881</v>
      </c>
      <c r="O26" s="42">
        <f t="shared" si="15"/>
        <v>0.12342972132063965</v>
      </c>
      <c r="P26" s="42">
        <f t="shared" si="16"/>
        <v>7.4462877020927701E-2</v>
      </c>
      <c r="Q26" s="42">
        <f t="shared" si="17"/>
        <v>5.1679763030248321E-2</v>
      </c>
      <c r="R26" s="42">
        <f t="shared" si="18"/>
        <v>1.6710226658715133E-2</v>
      </c>
      <c r="S26" s="42">
        <f t="shared" si="19"/>
        <v>1.9616465544893137E-2</v>
      </c>
      <c r="T26" s="42">
        <f t="shared" si="20"/>
        <v>6.9880526694425016E-2</v>
      </c>
      <c r="U26" s="42">
        <f t="shared" si="21"/>
        <v>0.1263213768243113</v>
      </c>
      <c r="V26" s="42">
        <f t="shared" si="22"/>
        <v>0.29214100285508499</v>
      </c>
      <c r="W26" s="42">
        <f t="shared" si="23"/>
        <v>7.8661859818451682E-2</v>
      </c>
      <c r="X26" s="42">
        <f t="shared" si="24"/>
        <v>0.25111578718724969</v>
      </c>
      <c r="Y26" s="42" t="e">
        <f t="shared" si="25"/>
        <v>#DIV/0!</v>
      </c>
      <c r="Z26" s="42">
        <f t="shared" si="26"/>
        <v>0.15711714897280699</v>
      </c>
      <c r="AA26" s="42">
        <f t="shared" si="27"/>
        <v>0</v>
      </c>
    </row>
    <row r="27" spans="1:27" x14ac:dyDescent="0.2">
      <c r="A27" s="11" t="s">
        <v>302</v>
      </c>
      <c r="B27" s="42" t="e">
        <f t="shared" si="2"/>
        <v>#DIV/0!</v>
      </c>
      <c r="C27" s="42">
        <f t="shared" si="3"/>
        <v>0</v>
      </c>
      <c r="D27" s="42">
        <f t="shared" si="4"/>
        <v>3.2040260679618205E-4</v>
      </c>
      <c r="E27" s="42">
        <f t="shared" si="5"/>
        <v>0</v>
      </c>
      <c r="F27" s="42">
        <f t="shared" si="6"/>
        <v>7.6024979636166168E-3</v>
      </c>
      <c r="G27" s="42">
        <f t="shared" si="7"/>
        <v>0</v>
      </c>
      <c r="H27" s="42">
        <f t="shared" si="8"/>
        <v>0</v>
      </c>
      <c r="I27" s="42">
        <f t="shared" si="9"/>
        <v>7.4694285256486741E-3</v>
      </c>
      <c r="J27" s="42">
        <f t="shared" si="10"/>
        <v>1.8433640030964885E-2</v>
      </c>
      <c r="K27" s="42">
        <f t="shared" si="11"/>
        <v>1.8863437785220264E-2</v>
      </c>
      <c r="L27" s="42">
        <f t="shared" si="12"/>
        <v>0</v>
      </c>
      <c r="M27" s="42">
        <f t="shared" si="13"/>
        <v>0</v>
      </c>
      <c r="N27" s="42">
        <f t="shared" si="14"/>
        <v>4.0036877385814197E-3</v>
      </c>
      <c r="O27" s="42">
        <f t="shared" si="15"/>
        <v>3.8668135667275024E-3</v>
      </c>
      <c r="P27" s="42">
        <f t="shared" si="16"/>
        <v>0</v>
      </c>
      <c r="Q27" s="42">
        <f t="shared" si="17"/>
        <v>0</v>
      </c>
      <c r="R27" s="42">
        <f t="shared" si="18"/>
        <v>0</v>
      </c>
      <c r="S27" s="42">
        <f t="shared" si="19"/>
        <v>9.3381412650310588E-4</v>
      </c>
      <c r="T27" s="42">
        <f t="shared" si="20"/>
        <v>0</v>
      </c>
      <c r="U27" s="42">
        <f t="shared" si="21"/>
        <v>0</v>
      </c>
      <c r="V27" s="42">
        <f t="shared" si="22"/>
        <v>0</v>
      </c>
      <c r="W27" s="42">
        <f t="shared" si="23"/>
        <v>8.3721411097387923E-3</v>
      </c>
      <c r="X27" s="42">
        <f t="shared" si="24"/>
        <v>1.4632166275233843E-2</v>
      </c>
      <c r="Y27" s="42" t="e">
        <f t="shared" si="25"/>
        <v>#DIV/0!</v>
      </c>
      <c r="Z27" s="42">
        <f t="shared" si="26"/>
        <v>3.7235375427051827E-3</v>
      </c>
      <c r="AA27" s="42">
        <f t="shared" si="27"/>
        <v>0</v>
      </c>
    </row>
    <row r="28" spans="1:27" x14ac:dyDescent="0.2">
      <c r="A28" s="11" t="s">
        <v>303</v>
      </c>
      <c r="B28" s="42" t="e">
        <f t="shared" si="2"/>
        <v>#DIV/0!</v>
      </c>
      <c r="C28" s="42">
        <f t="shared" si="3"/>
        <v>5.6015135607432515E-2</v>
      </c>
      <c r="D28" s="42">
        <f t="shared" si="4"/>
        <v>9.3929405891388595E-2</v>
      </c>
      <c r="E28" s="42">
        <f t="shared" si="5"/>
        <v>3.3173430406235702E-2</v>
      </c>
      <c r="F28" s="42">
        <f t="shared" si="6"/>
        <v>1.3613509154729152E-2</v>
      </c>
      <c r="G28" s="42">
        <f t="shared" si="7"/>
        <v>5.6015135607432515E-2</v>
      </c>
      <c r="H28" s="42">
        <f t="shared" si="8"/>
        <v>0.2725357903843626</v>
      </c>
      <c r="I28" s="42">
        <f t="shared" si="9"/>
        <v>0.49065724834571423</v>
      </c>
      <c r="J28" s="42">
        <f t="shared" si="10"/>
        <v>0.20601371020895243</v>
      </c>
      <c r="K28" s="42">
        <f t="shared" si="11"/>
        <v>0.31046550797654621</v>
      </c>
      <c r="L28" s="42">
        <f t="shared" si="12"/>
        <v>0.22279866218427849</v>
      </c>
      <c r="M28" s="42">
        <f t="shared" si="13"/>
        <v>0.30642954856361149</v>
      </c>
      <c r="N28" s="42">
        <f t="shared" si="14"/>
        <v>0.16909992266738516</v>
      </c>
      <c r="O28" s="42">
        <f t="shared" si="15"/>
        <v>3.119473480270013E-2</v>
      </c>
      <c r="P28" s="42">
        <f t="shared" si="16"/>
        <v>0.12259498658685114</v>
      </c>
      <c r="Q28" s="42">
        <f t="shared" si="17"/>
        <v>0.18963756170097534</v>
      </c>
      <c r="R28" s="42">
        <f t="shared" si="18"/>
        <v>3.3172301448486471E-2</v>
      </c>
      <c r="S28" s="42">
        <f t="shared" si="19"/>
        <v>7.9854955323213364E-2</v>
      </c>
      <c r="T28" s="42">
        <f t="shared" si="20"/>
        <v>0.10259552660706296</v>
      </c>
      <c r="U28" s="42">
        <f t="shared" si="21"/>
        <v>9.5276757130216161E-2</v>
      </c>
      <c r="V28" s="42">
        <f t="shared" si="22"/>
        <v>0.11399613449471213</v>
      </c>
      <c r="W28" s="42">
        <f t="shared" si="23"/>
        <v>5.3357743720934936E-2</v>
      </c>
      <c r="X28" s="42">
        <f t="shared" si="24"/>
        <v>0.26061783033083996</v>
      </c>
      <c r="Y28" s="42" t="e">
        <f t="shared" si="25"/>
        <v>#DIV/0!</v>
      </c>
      <c r="Z28" s="42">
        <f t="shared" si="26"/>
        <v>0.20281143633529986</v>
      </c>
      <c r="AA28" s="42">
        <f t="shared" si="27"/>
        <v>0</v>
      </c>
    </row>
    <row r="29" spans="1:27" x14ac:dyDescent="0.2">
      <c r="A29" s="11" t="s">
        <v>304</v>
      </c>
      <c r="B29" s="42" t="e">
        <f t="shared" si="2"/>
        <v>#DIV/0!</v>
      </c>
      <c r="C29" s="42">
        <f t="shared" si="3"/>
        <v>0</v>
      </c>
      <c r="D29" s="42">
        <f t="shared" si="4"/>
        <v>4.7673285633801243E-2</v>
      </c>
      <c r="E29" s="42">
        <f t="shared" si="5"/>
        <v>0</v>
      </c>
      <c r="F29" s="42">
        <f t="shared" si="6"/>
        <v>0.33154284256221195</v>
      </c>
      <c r="G29" s="42">
        <f t="shared" si="7"/>
        <v>0</v>
      </c>
      <c r="H29" s="42">
        <f t="shared" si="8"/>
        <v>0</v>
      </c>
      <c r="I29" s="42">
        <f t="shared" si="9"/>
        <v>0</v>
      </c>
      <c r="J29" s="42">
        <f t="shared" si="10"/>
        <v>0</v>
      </c>
      <c r="K29" s="42">
        <f t="shared" si="11"/>
        <v>2.2797903582069557E-2</v>
      </c>
      <c r="L29" s="42">
        <f t="shared" si="12"/>
        <v>4.2077615949604484E-2</v>
      </c>
      <c r="M29" s="42">
        <f t="shared" si="13"/>
        <v>0</v>
      </c>
      <c r="N29" s="42">
        <f t="shared" si="14"/>
        <v>0.25370889031600224</v>
      </c>
      <c r="O29" s="42">
        <f t="shared" si="15"/>
        <v>0.56157890775699582</v>
      </c>
      <c r="P29" s="42">
        <f t="shared" si="16"/>
        <v>3.9662322982256431E-3</v>
      </c>
      <c r="Q29" s="42">
        <f t="shared" si="17"/>
        <v>3.9859186378514997E-3</v>
      </c>
      <c r="R29" s="42">
        <f t="shared" si="18"/>
        <v>0</v>
      </c>
      <c r="S29" s="42">
        <f t="shared" si="19"/>
        <v>3.2127181681996389E-3</v>
      </c>
      <c r="T29" s="42">
        <f t="shared" si="20"/>
        <v>4.0725910293604867E-3</v>
      </c>
      <c r="U29" s="42">
        <f t="shared" si="21"/>
        <v>2.7943883165257467E-3</v>
      </c>
      <c r="V29" s="42">
        <f t="shared" si="22"/>
        <v>4.3163081833679638E-2</v>
      </c>
      <c r="W29" s="42">
        <f t="shared" si="23"/>
        <v>0</v>
      </c>
      <c r="X29" s="42">
        <f t="shared" si="24"/>
        <v>4.7922238362226956E-2</v>
      </c>
      <c r="Y29" s="42" t="e">
        <f t="shared" si="25"/>
        <v>#DIV/0!</v>
      </c>
      <c r="Z29" s="42">
        <f t="shared" si="26"/>
        <v>2.4598654368695586E-2</v>
      </c>
      <c r="AA29" s="42">
        <f t="shared" si="27"/>
        <v>0</v>
      </c>
    </row>
    <row r="30" spans="1:27" x14ac:dyDescent="0.2">
      <c r="A30" s="11" t="s">
        <v>305</v>
      </c>
      <c r="B30" s="42" t="e">
        <f t="shared" si="2"/>
        <v>#DIV/0!</v>
      </c>
      <c r="C30" s="42">
        <f t="shared" si="3"/>
        <v>0.10389272916172441</v>
      </c>
      <c r="D30" s="42">
        <f t="shared" si="4"/>
        <v>3.1534508890402144E-2</v>
      </c>
      <c r="E30" s="42">
        <f t="shared" si="5"/>
        <v>6.5034731327091463E-2</v>
      </c>
      <c r="F30" s="42">
        <f t="shared" si="6"/>
        <v>0.23403688062049993</v>
      </c>
      <c r="G30" s="42">
        <f t="shared" si="7"/>
        <v>0.10389272916172441</v>
      </c>
      <c r="H30" s="42">
        <f t="shared" si="8"/>
        <v>0</v>
      </c>
      <c r="I30" s="42">
        <f t="shared" si="9"/>
        <v>0</v>
      </c>
      <c r="J30" s="42">
        <f t="shared" si="10"/>
        <v>2.3527862719325127E-2</v>
      </c>
      <c r="K30" s="42">
        <f t="shared" si="11"/>
        <v>0</v>
      </c>
      <c r="L30" s="42">
        <f t="shared" si="12"/>
        <v>0</v>
      </c>
      <c r="M30" s="42">
        <f t="shared" si="13"/>
        <v>0</v>
      </c>
      <c r="N30" s="42">
        <f t="shared" si="14"/>
        <v>1.9735895227263292E-3</v>
      </c>
      <c r="O30" s="42">
        <f t="shared" si="15"/>
        <v>0</v>
      </c>
      <c r="P30" s="42">
        <f t="shared" si="16"/>
        <v>1.9492847647325728E-2</v>
      </c>
      <c r="Q30" s="42">
        <f t="shared" si="17"/>
        <v>1.2683440147084673E-2</v>
      </c>
      <c r="R30" s="42">
        <f t="shared" si="18"/>
        <v>6.5035801910769395E-2</v>
      </c>
      <c r="S30" s="42">
        <f t="shared" si="19"/>
        <v>0</v>
      </c>
      <c r="T30" s="42">
        <f t="shared" si="20"/>
        <v>2.0020154045888628E-2</v>
      </c>
      <c r="U30" s="42">
        <f t="shared" si="21"/>
        <v>1.7319604007219349E-2</v>
      </c>
      <c r="V30" s="42">
        <f t="shared" si="22"/>
        <v>0.11684603785707993</v>
      </c>
      <c r="W30" s="42">
        <f t="shared" si="23"/>
        <v>7.1750493529246964E-2</v>
      </c>
      <c r="X30" s="42">
        <f t="shared" si="24"/>
        <v>5.0230108198368205E-3</v>
      </c>
      <c r="Y30" s="42" t="e">
        <f t="shared" si="25"/>
        <v>#DIV/0!</v>
      </c>
      <c r="Z30" s="42">
        <f t="shared" si="26"/>
        <v>9.2056880759502357E-3</v>
      </c>
      <c r="AA30" s="42">
        <f t="shared" si="27"/>
        <v>0</v>
      </c>
    </row>
    <row r="31" spans="1:27" x14ac:dyDescent="0.2">
      <c r="A31" s="13" t="s">
        <v>306</v>
      </c>
      <c r="B31" s="43" t="e">
        <f t="shared" si="2"/>
        <v>#DIV/0!</v>
      </c>
      <c r="C31" s="43">
        <f t="shared" si="3"/>
        <v>0.69970483529887972</v>
      </c>
      <c r="D31" s="43">
        <f t="shared" si="4"/>
        <v>0.64164759589321507</v>
      </c>
      <c r="E31" s="43">
        <f t="shared" si="5"/>
        <v>0.32855475518399119</v>
      </c>
      <c r="F31" s="43">
        <f t="shared" si="6"/>
        <v>1</v>
      </c>
      <c r="G31" s="43">
        <f t="shared" si="7"/>
        <v>0.69970483529887972</v>
      </c>
      <c r="H31" s="43">
        <f t="shared" si="8"/>
        <v>0.69404838694885251</v>
      </c>
      <c r="I31" s="43">
        <f t="shared" si="9"/>
        <v>0.86747986049793913</v>
      </c>
      <c r="J31" s="43">
        <f t="shared" si="10"/>
        <v>0.61629954513706808</v>
      </c>
      <c r="K31" s="43">
        <f t="shared" si="11"/>
        <v>0.80716865274597771</v>
      </c>
      <c r="L31" s="43">
        <f t="shared" si="12"/>
        <v>0.87764123825166662</v>
      </c>
      <c r="M31" s="43">
        <f t="shared" si="13"/>
        <v>0.6159124487004104</v>
      </c>
      <c r="N31" s="43">
        <f t="shared" si="14"/>
        <v>0.85269370071684858</v>
      </c>
      <c r="O31" s="43">
        <f t="shared" si="15"/>
        <v>1</v>
      </c>
      <c r="P31" s="43">
        <f t="shared" si="16"/>
        <v>0.74920595750778118</v>
      </c>
      <c r="Q31" s="43">
        <f t="shared" si="17"/>
        <v>0.83622637072368888</v>
      </c>
      <c r="R31" s="43">
        <f t="shared" si="18"/>
        <v>0.32855707693108183</v>
      </c>
      <c r="S31" s="43">
        <f t="shared" si="19"/>
        <v>0.34684676338885073</v>
      </c>
      <c r="T31" s="43">
        <f t="shared" si="20"/>
        <v>0.73544073396279597</v>
      </c>
      <c r="U31" s="43">
        <f t="shared" si="21"/>
        <v>0.78832600868612634</v>
      </c>
      <c r="V31" s="43">
        <f t="shared" si="22"/>
        <v>0.93486675406370312</v>
      </c>
      <c r="W31" s="43">
        <f t="shared" si="23"/>
        <v>0.35517097653400109</v>
      </c>
      <c r="X31" s="43">
        <f t="shared" si="24"/>
        <v>0.87401813714177112</v>
      </c>
      <c r="Y31" s="43" t="e">
        <f t="shared" si="25"/>
        <v>#DIV/0!</v>
      </c>
      <c r="Z31" s="43">
        <f t="shared" si="26"/>
        <v>0.67220044105991728</v>
      </c>
      <c r="AA31" s="43">
        <f t="shared" si="27"/>
        <v>0</v>
      </c>
    </row>
    <row r="32" spans="1:27" x14ac:dyDescent="0.2">
      <c r="A32" s="11" t="s">
        <v>307</v>
      </c>
      <c r="B32" s="42" t="e">
        <f t="shared" si="2"/>
        <v>#DIV/0!</v>
      </c>
      <c r="C32" s="42">
        <f t="shared" si="3"/>
        <v>7.6006554691983502E-2</v>
      </c>
      <c r="D32" s="42">
        <f t="shared" si="4"/>
        <v>0.16097655304183836</v>
      </c>
      <c r="E32" s="42">
        <f t="shared" si="5"/>
        <v>0.1669602504974472</v>
      </c>
      <c r="F32" s="42">
        <f t="shared" si="6"/>
        <v>0</v>
      </c>
      <c r="G32" s="42">
        <f t="shared" si="7"/>
        <v>7.6006554691983502E-2</v>
      </c>
      <c r="H32" s="42">
        <f t="shared" si="8"/>
        <v>0.23715275760975565</v>
      </c>
      <c r="I32" s="42">
        <f t="shared" si="9"/>
        <v>0.13052920099956022</v>
      </c>
      <c r="J32" s="42">
        <f t="shared" si="10"/>
        <v>7.9945319588315369E-2</v>
      </c>
      <c r="K32" s="42">
        <f t="shared" si="11"/>
        <v>0.16945831133925301</v>
      </c>
      <c r="L32" s="42">
        <f t="shared" si="12"/>
        <v>0.10244637155250202</v>
      </c>
      <c r="M32" s="42">
        <f t="shared" si="13"/>
        <v>0.3840875512995896</v>
      </c>
      <c r="N32" s="42">
        <f t="shared" si="14"/>
        <v>0.12196527244214651</v>
      </c>
      <c r="O32" s="42">
        <f t="shared" si="15"/>
        <v>0</v>
      </c>
      <c r="P32" s="42">
        <f t="shared" si="16"/>
        <v>0.19413045381817023</v>
      </c>
      <c r="Q32" s="42">
        <f t="shared" si="17"/>
        <v>0.12659270467620942</v>
      </c>
      <c r="R32" s="42">
        <f t="shared" si="18"/>
        <v>0.16696218085468306</v>
      </c>
      <c r="S32" s="42">
        <f t="shared" si="19"/>
        <v>0.18505191029980481</v>
      </c>
      <c r="T32" s="42">
        <f t="shared" si="20"/>
        <v>0.20444581691496483</v>
      </c>
      <c r="U32" s="42">
        <f t="shared" si="21"/>
        <v>0.16459519855366697</v>
      </c>
      <c r="V32" s="42">
        <f t="shared" si="22"/>
        <v>6.5133245936296894E-2</v>
      </c>
      <c r="W32" s="42">
        <f t="shared" si="23"/>
        <v>0.16919761096947636</v>
      </c>
      <c r="X32" s="42">
        <f t="shared" si="24"/>
        <v>9.969739753736713E-2</v>
      </c>
      <c r="Y32" s="42" t="e">
        <f t="shared" si="25"/>
        <v>#DIV/0!</v>
      </c>
      <c r="Z32" s="42">
        <f t="shared" si="26"/>
        <v>0.12030984245436839</v>
      </c>
      <c r="AA32" s="42">
        <f t="shared" si="27"/>
        <v>0.51741254180338236</v>
      </c>
    </row>
    <row r="33" spans="1:27" x14ac:dyDescent="0.2">
      <c r="A33" s="11" t="s">
        <v>308</v>
      </c>
      <c r="B33" s="42" t="e">
        <f t="shared" si="2"/>
        <v>#DIV/0!</v>
      </c>
      <c r="C33" s="42">
        <f t="shared" si="3"/>
        <v>0.21241954413103747</v>
      </c>
      <c r="D33" s="42">
        <f t="shared" si="4"/>
        <v>0.1350344739090576</v>
      </c>
      <c r="E33" s="42">
        <f t="shared" si="5"/>
        <v>0</v>
      </c>
      <c r="F33" s="42">
        <f t="shared" si="6"/>
        <v>0</v>
      </c>
      <c r="G33" s="42">
        <f t="shared" si="7"/>
        <v>0.21241954413103747</v>
      </c>
      <c r="H33" s="42">
        <f t="shared" si="8"/>
        <v>2.6733880952453739E-2</v>
      </c>
      <c r="I33" s="42">
        <f t="shared" si="9"/>
        <v>0</v>
      </c>
      <c r="J33" s="42">
        <f t="shared" si="10"/>
        <v>1.3103321460434643E-2</v>
      </c>
      <c r="K33" s="42">
        <f t="shared" si="11"/>
        <v>1.1356309802716069E-2</v>
      </c>
      <c r="L33" s="42">
        <f t="shared" si="12"/>
        <v>1.5732610215477366E-2</v>
      </c>
      <c r="M33" s="42">
        <f t="shared" si="13"/>
        <v>0</v>
      </c>
      <c r="N33" s="42">
        <f t="shared" si="14"/>
        <v>1.6010224014820888E-2</v>
      </c>
      <c r="O33" s="42">
        <f t="shared" si="15"/>
        <v>0</v>
      </c>
      <c r="P33" s="42">
        <f t="shared" si="16"/>
        <v>0</v>
      </c>
      <c r="Q33" s="42">
        <f t="shared" si="17"/>
        <v>0</v>
      </c>
      <c r="R33" s="42">
        <f t="shared" si="18"/>
        <v>0</v>
      </c>
      <c r="S33" s="42">
        <f t="shared" si="19"/>
        <v>0.34495018564344493</v>
      </c>
      <c r="T33" s="42">
        <f t="shared" si="20"/>
        <v>0</v>
      </c>
      <c r="U33" s="42">
        <f t="shared" si="21"/>
        <v>0</v>
      </c>
      <c r="V33" s="42">
        <f t="shared" si="22"/>
        <v>0</v>
      </c>
      <c r="W33" s="42">
        <f t="shared" si="23"/>
        <v>0.44601835312396759</v>
      </c>
      <c r="X33" s="42">
        <f t="shared" si="24"/>
        <v>9.5031291999837092E-3</v>
      </c>
      <c r="Y33" s="42" t="e">
        <f t="shared" si="25"/>
        <v>#DIV/0!</v>
      </c>
      <c r="Z33" s="42">
        <f t="shared" si="26"/>
        <v>6.2854692808842266E-3</v>
      </c>
      <c r="AA33" s="42">
        <f t="shared" si="27"/>
        <v>8.4271435256508005E-3</v>
      </c>
    </row>
    <row r="34" spans="1:27" x14ac:dyDescent="0.2">
      <c r="A34" s="11" t="s">
        <v>309</v>
      </c>
      <c r="B34" s="42" t="e">
        <f t="shared" si="2"/>
        <v>#DIV/0!</v>
      </c>
      <c r="C34" s="42">
        <f t="shared" si="3"/>
        <v>1.1869065878099327E-2</v>
      </c>
      <c r="D34" s="42">
        <f t="shared" si="4"/>
        <v>6.2341377155888798E-2</v>
      </c>
      <c r="E34" s="42">
        <f t="shared" si="5"/>
        <v>0.50448499431856164</v>
      </c>
      <c r="F34" s="42">
        <f t="shared" si="6"/>
        <v>0</v>
      </c>
      <c r="G34" s="42">
        <f t="shared" si="7"/>
        <v>1.1869065878099327E-2</v>
      </c>
      <c r="H34" s="42">
        <f t="shared" si="8"/>
        <v>4.2064974488938076E-2</v>
      </c>
      <c r="I34" s="42">
        <f t="shared" si="9"/>
        <v>1.9909385025006052E-3</v>
      </c>
      <c r="J34" s="42">
        <f t="shared" si="10"/>
        <v>0.29065181381418193</v>
      </c>
      <c r="K34" s="42">
        <f t="shared" si="11"/>
        <v>1.2016726112053167E-2</v>
      </c>
      <c r="L34" s="42">
        <f t="shared" si="12"/>
        <v>4.179779980353961E-3</v>
      </c>
      <c r="M34" s="42">
        <f t="shared" si="13"/>
        <v>0</v>
      </c>
      <c r="N34" s="42">
        <f t="shared" si="14"/>
        <v>9.3308028261839451E-3</v>
      </c>
      <c r="O34" s="42">
        <f t="shared" si="15"/>
        <v>0</v>
      </c>
      <c r="P34" s="42">
        <f t="shared" si="16"/>
        <v>5.666358867404854E-2</v>
      </c>
      <c r="Q34" s="42">
        <f t="shared" si="17"/>
        <v>3.7180924600101667E-2</v>
      </c>
      <c r="R34" s="42">
        <f t="shared" si="18"/>
        <v>0.50448074221423511</v>
      </c>
      <c r="S34" s="42">
        <f t="shared" si="19"/>
        <v>0.12315114066789953</v>
      </c>
      <c r="T34" s="42">
        <f t="shared" si="20"/>
        <v>6.0113449122239267E-2</v>
      </c>
      <c r="U34" s="42">
        <f t="shared" si="21"/>
        <v>4.7078792760206628E-2</v>
      </c>
      <c r="V34" s="42">
        <f t="shared" si="22"/>
        <v>0</v>
      </c>
      <c r="W34" s="42">
        <f t="shared" si="23"/>
        <v>2.9613059372554977E-2</v>
      </c>
      <c r="X34" s="42">
        <f t="shared" si="24"/>
        <v>1.6781336120878076E-2</v>
      </c>
      <c r="Y34" s="42" t="e">
        <f t="shared" si="25"/>
        <v>#DIV/0!</v>
      </c>
      <c r="Z34" s="42">
        <f t="shared" si="26"/>
        <v>0.20120424720482999</v>
      </c>
      <c r="AA34" s="42">
        <f t="shared" si="27"/>
        <v>0.47416031467096686</v>
      </c>
    </row>
    <row r="35" spans="1:27" x14ac:dyDescent="0.2">
      <c r="A35" s="13" t="s">
        <v>310</v>
      </c>
      <c r="B35" s="43" t="e">
        <f>+B17/$B$18</f>
        <v>#DIV/0!</v>
      </c>
      <c r="C35" s="43">
        <f t="shared" si="3"/>
        <v>0.30029516470112028</v>
      </c>
      <c r="D35" s="43">
        <f t="shared" si="4"/>
        <v>0.35835240410678476</v>
      </c>
      <c r="E35" s="43">
        <f t="shared" si="5"/>
        <v>0.67144524481600876</v>
      </c>
      <c r="F35" s="43">
        <f t="shared" si="6"/>
        <v>0</v>
      </c>
      <c r="G35" s="43">
        <f t="shared" si="7"/>
        <v>0.30029516470112028</v>
      </c>
      <c r="H35" s="43">
        <f t="shared" si="8"/>
        <v>0.30595161305114749</v>
      </c>
      <c r="I35" s="43">
        <f t="shared" si="9"/>
        <v>0.13252013950206082</v>
      </c>
      <c r="J35" s="43">
        <f t="shared" si="10"/>
        <v>0.38370045486293197</v>
      </c>
      <c r="K35" s="43">
        <f t="shared" si="11"/>
        <v>0.19283134725402221</v>
      </c>
      <c r="L35" s="43">
        <f t="shared" si="12"/>
        <v>0.12235876174833336</v>
      </c>
      <c r="M35" s="43">
        <f t="shared" si="13"/>
        <v>0.3840875512995896</v>
      </c>
      <c r="N35" s="43">
        <f t="shared" si="14"/>
        <v>0.14730629928315134</v>
      </c>
      <c r="O35" s="43">
        <f t="shared" si="15"/>
        <v>0</v>
      </c>
      <c r="P35" s="43">
        <f t="shared" si="16"/>
        <v>0.25079404249221876</v>
      </c>
      <c r="Q35" s="43">
        <f t="shared" si="17"/>
        <v>0.16377362927631109</v>
      </c>
      <c r="R35" s="43">
        <f t="shared" si="18"/>
        <v>0.67144292306891817</v>
      </c>
      <c r="S35" s="43">
        <f t="shared" si="19"/>
        <v>0.65315323661114921</v>
      </c>
      <c r="T35" s="43">
        <f t="shared" si="20"/>
        <v>0.26455926603720409</v>
      </c>
      <c r="U35" s="43">
        <f t="shared" si="21"/>
        <v>0.2116739913138736</v>
      </c>
      <c r="V35" s="43">
        <f t="shared" si="22"/>
        <v>6.5133245936296894E-2</v>
      </c>
      <c r="W35" s="43">
        <f t="shared" si="23"/>
        <v>0.64482902346599891</v>
      </c>
      <c r="X35" s="43">
        <f t="shared" si="24"/>
        <v>0.12598186285822893</v>
      </c>
      <c r="Y35" s="43" t="e">
        <f t="shared" si="25"/>
        <v>#DIV/0!</v>
      </c>
      <c r="Z35" s="43">
        <f t="shared" si="26"/>
        <v>0.32779955894008261</v>
      </c>
      <c r="AA35" s="43">
        <f t="shared" si="27"/>
        <v>1</v>
      </c>
    </row>
    <row r="36" spans="1:27" x14ac:dyDescent="0.2">
      <c r="A36" s="15" t="s">
        <v>3</v>
      </c>
      <c r="B36" s="43" t="e">
        <f t="shared" si="2"/>
        <v>#DIV/0!</v>
      </c>
      <c r="C36" s="43">
        <f t="shared" si="3"/>
        <v>1</v>
      </c>
      <c r="D36" s="43">
        <f t="shared" si="4"/>
        <v>1</v>
      </c>
      <c r="E36" s="43">
        <f t="shared" si="5"/>
        <v>1</v>
      </c>
      <c r="F36" s="43">
        <f t="shared" si="6"/>
        <v>1</v>
      </c>
      <c r="G36" s="43">
        <f t="shared" si="7"/>
        <v>1</v>
      </c>
      <c r="H36" s="43">
        <f t="shared" si="8"/>
        <v>1</v>
      </c>
      <c r="I36" s="43">
        <f t="shared" si="9"/>
        <v>1</v>
      </c>
      <c r="J36" s="43">
        <f t="shared" si="10"/>
        <v>1</v>
      </c>
      <c r="K36" s="43">
        <f t="shared" si="11"/>
        <v>1</v>
      </c>
      <c r="L36" s="43">
        <f t="shared" si="12"/>
        <v>1</v>
      </c>
      <c r="M36" s="43">
        <f t="shared" si="13"/>
        <v>1</v>
      </c>
      <c r="N36" s="43">
        <f t="shared" si="14"/>
        <v>1</v>
      </c>
      <c r="O36" s="43">
        <f t="shared" si="15"/>
        <v>1</v>
      </c>
      <c r="P36" s="43">
        <f t="shared" si="16"/>
        <v>1</v>
      </c>
      <c r="Q36" s="43">
        <f t="shared" si="17"/>
        <v>1</v>
      </c>
      <c r="R36" s="43">
        <f t="shared" si="18"/>
        <v>1</v>
      </c>
      <c r="S36" s="43">
        <f t="shared" si="19"/>
        <v>1</v>
      </c>
      <c r="T36" s="43">
        <f t="shared" si="20"/>
        <v>1</v>
      </c>
      <c r="U36" s="43">
        <f t="shared" si="21"/>
        <v>1</v>
      </c>
      <c r="V36" s="43">
        <f t="shared" si="22"/>
        <v>1</v>
      </c>
      <c r="W36" s="43">
        <f t="shared" si="23"/>
        <v>1</v>
      </c>
      <c r="X36" s="43">
        <f t="shared" si="24"/>
        <v>1</v>
      </c>
      <c r="Y36" s="43" t="e">
        <f t="shared" si="25"/>
        <v>#DIV/0!</v>
      </c>
      <c r="Z36" s="43">
        <f t="shared" si="26"/>
        <v>1</v>
      </c>
      <c r="AA36" s="43">
        <f t="shared" si="27"/>
        <v>1</v>
      </c>
    </row>
  </sheetData>
  <mergeCells count="3">
    <mergeCell ref="A1:AA1"/>
    <mergeCell ref="A2:AA2"/>
    <mergeCell ref="A22:AA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FD9F-14D1-4827-A286-A12378C5A7EF}">
  <dimension ref="A1:J36"/>
  <sheetViews>
    <sheetView workbookViewId="0">
      <selection activeCell="L5" sqref="L5"/>
    </sheetView>
  </sheetViews>
  <sheetFormatPr baseColWidth="10" defaultRowHeight="12.75" x14ac:dyDescent="0.2"/>
  <cols>
    <col min="1" max="1" width="24.7109375" style="2" bestFit="1" customWidth="1"/>
  </cols>
  <sheetData>
    <row r="1" spans="1:10" ht="15" x14ac:dyDescent="0.2">
      <c r="A1" s="148" t="s">
        <v>324</v>
      </c>
      <c r="B1" s="148"/>
      <c r="C1" s="148"/>
      <c r="D1" s="148"/>
      <c r="E1" s="148"/>
      <c r="F1" s="148"/>
      <c r="G1" s="148"/>
      <c r="H1" s="148"/>
      <c r="I1" s="148"/>
      <c r="J1" s="148"/>
    </row>
    <row r="2" spans="1:10" ht="15" x14ac:dyDescent="0.2">
      <c r="A2" s="135" t="s">
        <v>262</v>
      </c>
      <c r="B2" s="135"/>
      <c r="C2" s="135"/>
      <c r="D2" s="135"/>
      <c r="E2" s="135"/>
      <c r="F2" s="135"/>
      <c r="G2" s="135"/>
      <c r="H2" s="135"/>
      <c r="I2" s="135"/>
      <c r="J2" s="135"/>
    </row>
    <row r="3" spans="1:10" s="22" customFormat="1" ht="25.5" x14ac:dyDescent="0.2">
      <c r="A3" s="8" t="s">
        <v>289</v>
      </c>
      <c r="B3" s="8" t="s">
        <v>321</v>
      </c>
      <c r="C3" s="8" t="s">
        <v>322</v>
      </c>
      <c r="D3" s="8" t="s">
        <v>61</v>
      </c>
      <c r="E3" s="8" t="s">
        <v>55</v>
      </c>
      <c r="F3" s="8" t="s">
        <v>55</v>
      </c>
      <c r="G3" s="8" t="s">
        <v>51</v>
      </c>
      <c r="H3" s="8" t="s">
        <v>61</v>
      </c>
      <c r="I3" s="8" t="s">
        <v>55</v>
      </c>
      <c r="J3" s="8" t="s">
        <v>323</v>
      </c>
    </row>
    <row r="4" spans="1:10" x14ac:dyDescent="0.2">
      <c r="A4" s="8" t="s">
        <v>259</v>
      </c>
      <c r="B4" s="8" t="s">
        <v>133</v>
      </c>
      <c r="C4" s="8" t="s">
        <v>58</v>
      </c>
      <c r="D4" s="8" t="s">
        <v>63</v>
      </c>
      <c r="E4" s="8" t="s">
        <v>59</v>
      </c>
      <c r="F4" s="8" t="s">
        <v>57</v>
      </c>
      <c r="G4" s="8" t="s">
        <v>54</v>
      </c>
      <c r="H4" s="8" t="s">
        <v>62</v>
      </c>
      <c r="I4" s="8" t="s">
        <v>20</v>
      </c>
      <c r="J4" s="8" t="s">
        <v>60</v>
      </c>
    </row>
    <row r="5" spans="1:10" x14ac:dyDescent="0.2">
      <c r="A5" s="9" t="s">
        <v>251</v>
      </c>
      <c r="B5" s="10">
        <v>834770.5</v>
      </c>
      <c r="C5" s="10">
        <v>811719</v>
      </c>
      <c r="D5" s="10">
        <v>6077023</v>
      </c>
      <c r="E5" s="10">
        <v>142753</v>
      </c>
      <c r="F5" s="10">
        <v>371889</v>
      </c>
      <c r="G5" s="10">
        <v>30176790</v>
      </c>
      <c r="H5" s="10">
        <v>3919738</v>
      </c>
      <c r="I5" s="10">
        <v>62960</v>
      </c>
      <c r="J5" s="10">
        <v>1097563.25</v>
      </c>
    </row>
    <row r="6" spans="1:10" x14ac:dyDescent="0.2">
      <c r="A6" s="9" t="s">
        <v>241</v>
      </c>
      <c r="B6" s="10">
        <v>90713.5</v>
      </c>
      <c r="C6" s="10">
        <v>493267</v>
      </c>
      <c r="D6" s="10">
        <v>3013093</v>
      </c>
      <c r="E6" s="10">
        <v>71403</v>
      </c>
      <c r="F6" s="10">
        <v>32784</v>
      </c>
      <c r="G6" s="10">
        <v>2754400</v>
      </c>
      <c r="H6" s="10">
        <v>1680430</v>
      </c>
      <c r="I6" s="10">
        <v>63544</v>
      </c>
      <c r="J6" s="10">
        <v>579579</v>
      </c>
    </row>
    <row r="7" spans="1:10" x14ac:dyDescent="0.2">
      <c r="A7" s="9" t="s">
        <v>242</v>
      </c>
      <c r="B7" s="10">
        <v>106677</v>
      </c>
      <c r="C7" s="10">
        <v>116513.33333333333</v>
      </c>
      <c r="D7" s="10">
        <v>716899</v>
      </c>
      <c r="E7" s="10">
        <v>15076</v>
      </c>
      <c r="F7" s="10">
        <v>54002</v>
      </c>
      <c r="G7" s="10">
        <v>532132</v>
      </c>
      <c r="H7" s="10">
        <v>482332</v>
      </c>
      <c r="I7" s="10">
        <v>4086</v>
      </c>
      <c r="J7" s="10">
        <v>148643.5</v>
      </c>
    </row>
    <row r="8" spans="1:10" x14ac:dyDescent="0.2">
      <c r="A8" s="9" t="s">
        <v>243</v>
      </c>
      <c r="B8" s="10">
        <v>673357.5</v>
      </c>
      <c r="C8" s="10">
        <v>1237682</v>
      </c>
      <c r="D8" s="10">
        <v>1318913</v>
      </c>
      <c r="E8" s="10">
        <v>157702</v>
      </c>
      <c r="F8" s="10">
        <v>372521</v>
      </c>
      <c r="G8" s="10">
        <v>26422706</v>
      </c>
      <c r="H8" s="10">
        <v>5720367</v>
      </c>
      <c r="I8" s="10">
        <v>32325</v>
      </c>
      <c r="J8" s="10">
        <v>1351498</v>
      </c>
    </row>
    <row r="9" spans="1:10" x14ac:dyDescent="0.2">
      <c r="A9" s="9" t="s">
        <v>244</v>
      </c>
      <c r="B9" s="10">
        <v>197434</v>
      </c>
      <c r="C9" s="10">
        <v>53050.666666666664</v>
      </c>
      <c r="D9" s="10">
        <v>0</v>
      </c>
      <c r="E9" s="10">
        <v>29133</v>
      </c>
      <c r="F9" s="10">
        <v>60379</v>
      </c>
      <c r="G9" s="10">
        <v>0</v>
      </c>
      <c r="H9" s="10">
        <v>0</v>
      </c>
      <c r="I9" s="10">
        <v>19429</v>
      </c>
      <c r="J9" s="10">
        <v>16525.5</v>
      </c>
    </row>
    <row r="10" spans="1:10" x14ac:dyDescent="0.2">
      <c r="A10" s="9" t="s">
        <v>245</v>
      </c>
      <c r="B10" s="10">
        <v>1228619</v>
      </c>
      <c r="C10" s="10">
        <v>2009516.3333333333</v>
      </c>
      <c r="D10" s="10">
        <v>3013093</v>
      </c>
      <c r="E10" s="10">
        <v>77362</v>
      </c>
      <c r="F10" s="10">
        <v>371683</v>
      </c>
      <c r="G10" s="10">
        <v>1419566</v>
      </c>
      <c r="H10" s="10">
        <v>1680430</v>
      </c>
      <c r="I10" s="10">
        <v>6242</v>
      </c>
      <c r="J10" s="10">
        <v>2163850.75</v>
      </c>
    </row>
    <row r="11" spans="1:10" x14ac:dyDescent="0.2">
      <c r="A11" s="9" t="s">
        <v>246</v>
      </c>
      <c r="B11" s="10">
        <v>439026</v>
      </c>
      <c r="C11" s="10">
        <v>226728.33333333334</v>
      </c>
      <c r="D11" s="10">
        <v>1122912</v>
      </c>
      <c r="E11" s="10">
        <v>35331</v>
      </c>
      <c r="F11" s="10">
        <v>0</v>
      </c>
      <c r="G11" s="10">
        <v>235260</v>
      </c>
      <c r="H11" s="10">
        <v>631455</v>
      </c>
      <c r="I11" s="10">
        <v>0</v>
      </c>
      <c r="J11" s="10">
        <v>148071.5</v>
      </c>
    </row>
    <row r="12" spans="1:10" x14ac:dyDescent="0.2">
      <c r="A12" s="9" t="s">
        <v>247</v>
      </c>
      <c r="B12" s="10">
        <v>190283</v>
      </c>
      <c r="C12" s="10">
        <v>1304066</v>
      </c>
      <c r="D12" s="10">
        <v>0</v>
      </c>
      <c r="E12" s="10">
        <v>0</v>
      </c>
      <c r="F12" s="10">
        <v>1261594</v>
      </c>
      <c r="G12" s="10">
        <v>0</v>
      </c>
      <c r="H12" s="10">
        <v>0</v>
      </c>
      <c r="I12" s="10">
        <v>91138</v>
      </c>
      <c r="J12" s="10">
        <v>1468517</v>
      </c>
    </row>
    <row r="13" spans="1:10" x14ac:dyDescent="0.2">
      <c r="A13" s="17" t="s">
        <v>254</v>
      </c>
      <c r="B13" s="8">
        <f>SUM(B5:B12)</f>
        <v>3760880.5</v>
      </c>
      <c r="C13" s="8">
        <f t="shared" ref="C13:I13" si="0">SUM(C5:C12)</f>
        <v>6252542.666666666</v>
      </c>
      <c r="D13" s="8">
        <f t="shared" si="0"/>
        <v>15261933</v>
      </c>
      <c r="E13" s="8">
        <f t="shared" si="0"/>
        <v>528760</v>
      </c>
      <c r="F13" s="8">
        <f t="shared" si="0"/>
        <v>2524852</v>
      </c>
      <c r="G13" s="8">
        <f t="shared" si="0"/>
        <v>61540854</v>
      </c>
      <c r="H13" s="8">
        <f t="shared" si="0"/>
        <v>14114752</v>
      </c>
      <c r="I13" s="8">
        <f t="shared" si="0"/>
        <v>279724</v>
      </c>
      <c r="J13" s="8">
        <f>SUM(J5:J12)</f>
        <v>6974248.5</v>
      </c>
    </row>
    <row r="14" spans="1:10" x14ac:dyDescent="0.2">
      <c r="A14" s="9" t="s">
        <v>248</v>
      </c>
      <c r="B14" s="10">
        <v>680053</v>
      </c>
      <c r="C14" s="10">
        <v>353747</v>
      </c>
      <c r="D14" s="10">
        <v>1021570</v>
      </c>
      <c r="E14" s="10">
        <v>210311</v>
      </c>
      <c r="F14" s="10">
        <v>980748</v>
      </c>
      <c r="G14" s="10">
        <v>8035062</v>
      </c>
      <c r="H14" s="10">
        <v>574467</v>
      </c>
      <c r="I14" s="10">
        <v>50031</v>
      </c>
      <c r="J14" s="10">
        <v>252172</v>
      </c>
    </row>
    <row r="15" spans="1:10" x14ac:dyDescent="0.2">
      <c r="A15" s="9" t="s">
        <v>249</v>
      </c>
      <c r="B15" s="10">
        <v>81024</v>
      </c>
      <c r="C15" s="10">
        <v>17195.666666666668</v>
      </c>
      <c r="D15" s="10">
        <v>32092</v>
      </c>
      <c r="E15" s="10">
        <v>0</v>
      </c>
      <c r="F15" s="10">
        <v>0</v>
      </c>
      <c r="G15" s="10">
        <v>0</v>
      </c>
      <c r="H15" s="10">
        <v>18048</v>
      </c>
      <c r="I15" s="10">
        <v>0</v>
      </c>
      <c r="J15" s="10">
        <v>4130.25</v>
      </c>
    </row>
    <row r="16" spans="1:10" x14ac:dyDescent="0.2">
      <c r="A16" s="9" t="s">
        <v>250</v>
      </c>
      <c r="B16" s="10">
        <v>437550.5</v>
      </c>
      <c r="C16" s="10">
        <v>178715.66666666666</v>
      </c>
      <c r="D16" s="10">
        <v>696777</v>
      </c>
      <c r="E16" s="10">
        <v>2963</v>
      </c>
      <c r="F16" s="10">
        <v>15534</v>
      </c>
      <c r="G16" s="10">
        <v>0</v>
      </c>
      <c r="H16" s="10">
        <v>391824</v>
      </c>
      <c r="I16" s="10">
        <v>431534</v>
      </c>
      <c r="J16" s="10">
        <v>211636.75</v>
      </c>
    </row>
    <row r="17" spans="1:10" x14ac:dyDescent="0.2">
      <c r="A17" s="17" t="s">
        <v>255</v>
      </c>
      <c r="B17" s="8">
        <f>SUM(B14:B16)</f>
        <v>1198627.5</v>
      </c>
      <c r="C17" s="8">
        <f t="shared" ref="C17:J17" si="1">SUM(C14:C16)</f>
        <v>549658.33333333337</v>
      </c>
      <c r="D17" s="8">
        <f t="shared" si="1"/>
        <v>1750439</v>
      </c>
      <c r="E17" s="8">
        <f t="shared" si="1"/>
        <v>213274</v>
      </c>
      <c r="F17" s="8">
        <f t="shared" si="1"/>
        <v>996282</v>
      </c>
      <c r="G17" s="8">
        <f t="shared" si="1"/>
        <v>8035062</v>
      </c>
      <c r="H17" s="8">
        <f t="shared" si="1"/>
        <v>984339</v>
      </c>
      <c r="I17" s="8">
        <f t="shared" si="1"/>
        <v>481565</v>
      </c>
      <c r="J17" s="8">
        <f t="shared" si="1"/>
        <v>467939</v>
      </c>
    </row>
    <row r="18" spans="1:10" x14ac:dyDescent="0.2">
      <c r="A18" s="17" t="s">
        <v>3</v>
      </c>
      <c r="B18" s="8">
        <f>+B17+B13</f>
        <v>4959508</v>
      </c>
      <c r="C18" s="8">
        <f t="shared" ref="C18:J18" si="2">+C17+C13</f>
        <v>6802200.9999999991</v>
      </c>
      <c r="D18" s="8">
        <f t="shared" si="2"/>
        <v>17012372</v>
      </c>
      <c r="E18" s="8">
        <f t="shared" si="2"/>
        <v>742034</v>
      </c>
      <c r="F18" s="8">
        <f t="shared" si="2"/>
        <v>3521134</v>
      </c>
      <c r="G18" s="8">
        <f t="shared" si="2"/>
        <v>69575916</v>
      </c>
      <c r="H18" s="8">
        <f t="shared" si="2"/>
        <v>15099091</v>
      </c>
      <c r="I18" s="8">
        <f t="shared" si="2"/>
        <v>761289</v>
      </c>
      <c r="J18" s="8">
        <f t="shared" si="2"/>
        <v>7442187.5</v>
      </c>
    </row>
    <row r="19" spans="1:10" x14ac:dyDescent="0.2">
      <c r="A19" s="9" t="s">
        <v>252</v>
      </c>
      <c r="B19" s="10">
        <v>1926</v>
      </c>
      <c r="C19" s="10">
        <v>698</v>
      </c>
      <c r="D19" s="10">
        <v>180</v>
      </c>
      <c r="E19" s="10">
        <v>101</v>
      </c>
      <c r="F19" s="10">
        <v>507</v>
      </c>
      <c r="G19" s="10">
        <v>197</v>
      </c>
      <c r="H19" s="10">
        <v>320</v>
      </c>
      <c r="I19" s="10">
        <v>6</v>
      </c>
      <c r="J19" s="10">
        <v>313</v>
      </c>
    </row>
    <row r="20" spans="1:10" x14ac:dyDescent="0.2">
      <c r="A20" s="9" t="s">
        <v>253</v>
      </c>
      <c r="B20" s="10">
        <v>4</v>
      </c>
      <c r="C20" s="10">
        <v>3</v>
      </c>
      <c r="D20" s="10">
        <v>1</v>
      </c>
      <c r="E20" s="10">
        <v>1</v>
      </c>
      <c r="F20" s="10">
        <v>2</v>
      </c>
      <c r="G20" s="10">
        <v>1</v>
      </c>
      <c r="H20" s="10">
        <v>1</v>
      </c>
      <c r="I20" s="10">
        <v>1</v>
      </c>
      <c r="J20" s="10">
        <v>9</v>
      </c>
    </row>
    <row r="22" spans="1:10" x14ac:dyDescent="0.2">
      <c r="A22" s="144" t="s">
        <v>292</v>
      </c>
      <c r="B22" s="144"/>
      <c r="C22" s="144"/>
      <c r="D22" s="144"/>
      <c r="E22" s="144"/>
      <c r="F22" s="144"/>
      <c r="G22" s="144"/>
      <c r="H22" s="144"/>
      <c r="I22" s="144"/>
      <c r="J22" s="144"/>
    </row>
    <row r="23" spans="1:10" x14ac:dyDescent="0.2">
      <c r="A23" s="39" t="s">
        <v>298</v>
      </c>
      <c r="B23" s="40">
        <f>+B5/$B$18</f>
        <v>0.16831720001258188</v>
      </c>
      <c r="C23" s="40">
        <f>+C5/$C$18</f>
        <v>0.11933181627534972</v>
      </c>
      <c r="D23" s="40">
        <f>+D5/$D$18</f>
        <v>0.35721197490861356</v>
      </c>
      <c r="E23" s="40">
        <f>+E5/$E$18</f>
        <v>0.19238067258373606</v>
      </c>
      <c r="F23" s="40">
        <f>+F5/$F$18</f>
        <v>0.10561625885297179</v>
      </c>
      <c r="G23" s="40">
        <f>+G5/$G$18</f>
        <v>0.43372465265135712</v>
      </c>
      <c r="H23" s="40">
        <f>+H5/$H$18</f>
        <v>0.2596009256451266</v>
      </c>
      <c r="I23" s="40">
        <f>+I5/$I$18</f>
        <v>8.270183859217721E-2</v>
      </c>
      <c r="J23" s="40">
        <f>+J5/$J$18</f>
        <v>0.14747858072643291</v>
      </c>
    </row>
    <row r="24" spans="1:10" x14ac:dyDescent="0.2">
      <c r="A24" s="29" t="s">
        <v>299</v>
      </c>
      <c r="B24" s="40">
        <f t="shared" ref="B24:B36" si="3">+B6/$B$18</f>
        <v>1.8290826428750594E-2</v>
      </c>
      <c r="C24" s="40">
        <f t="shared" ref="C24:C36" si="4">+C6/$C$18</f>
        <v>7.2515793049926058E-2</v>
      </c>
      <c r="D24" s="40">
        <f t="shared" ref="D24:D36" si="5">+D6/$D$18</f>
        <v>0.17711186893867592</v>
      </c>
      <c r="E24" s="40">
        <f t="shared" ref="E24:E36" si="6">+E6/$E$18</f>
        <v>9.6226048941153636E-2</v>
      </c>
      <c r="F24" s="40">
        <f t="shared" ref="F24:F36" si="7">+F6/$F$18</f>
        <v>9.310636857330622E-3</v>
      </c>
      <c r="G24" s="40">
        <f t="shared" ref="G24:G36" si="8">+G6/$G$18</f>
        <v>3.9588411599209131E-2</v>
      </c>
      <c r="H24" s="40">
        <f t="shared" ref="H24:H36" si="9">+H6/$H$18</f>
        <v>0.11129345468545093</v>
      </c>
      <c r="I24" s="40">
        <f t="shared" ref="I24:I36" si="10">+I6/$I$18</f>
        <v>8.346895856895345E-2</v>
      </c>
      <c r="J24" s="40">
        <f t="shared" ref="J24:J36" si="11">+J6/$J$18</f>
        <v>7.7877505773672057E-2</v>
      </c>
    </row>
    <row r="25" spans="1:10" x14ac:dyDescent="0.2">
      <c r="A25" s="29" t="s">
        <v>300</v>
      </c>
      <c r="B25" s="40">
        <f t="shared" si="3"/>
        <v>2.1509593290302182E-2</v>
      </c>
      <c r="C25" s="40">
        <f t="shared" si="4"/>
        <v>1.7128769545818087E-2</v>
      </c>
      <c r="D25" s="40">
        <f t="shared" si="5"/>
        <v>4.2139861507848521E-2</v>
      </c>
      <c r="E25" s="40">
        <f t="shared" si="6"/>
        <v>2.0317128325656238E-2</v>
      </c>
      <c r="F25" s="40">
        <f t="shared" si="7"/>
        <v>1.5336536468081021E-2</v>
      </c>
      <c r="G25" s="40">
        <f t="shared" si="8"/>
        <v>7.6482212609317278E-3</v>
      </c>
      <c r="H25" s="40">
        <f t="shared" si="9"/>
        <v>3.1944439569242943E-2</v>
      </c>
      <c r="I25" s="40">
        <f t="shared" si="10"/>
        <v>5.3672127142254779E-3</v>
      </c>
      <c r="J25" s="40">
        <f t="shared" si="11"/>
        <v>1.9973092588704597E-2</v>
      </c>
    </row>
    <row r="26" spans="1:10" x14ac:dyDescent="0.2">
      <c r="A26" s="29" t="s">
        <v>301</v>
      </c>
      <c r="B26" s="40">
        <f t="shared" si="3"/>
        <v>0.13577102809391578</v>
      </c>
      <c r="C26" s="40">
        <f t="shared" si="4"/>
        <v>0.18195316486531346</v>
      </c>
      <c r="D26" s="40">
        <f t="shared" si="5"/>
        <v>7.7526696453616234E-2</v>
      </c>
      <c r="E26" s="40">
        <f t="shared" si="6"/>
        <v>0.21252664972224991</v>
      </c>
      <c r="F26" s="40">
        <f t="shared" si="7"/>
        <v>0.10579574648394523</v>
      </c>
      <c r="G26" s="40">
        <f t="shared" si="8"/>
        <v>0.37976799328089333</v>
      </c>
      <c r="H26" s="40">
        <f t="shared" si="9"/>
        <v>0.3788550582283397</v>
      </c>
      <c r="I26" s="40">
        <f t="shared" si="10"/>
        <v>4.2460878851526822E-2</v>
      </c>
      <c r="J26" s="40">
        <f t="shared" si="11"/>
        <v>0.18159956330044089</v>
      </c>
    </row>
    <row r="27" spans="1:10" x14ac:dyDescent="0.2">
      <c r="A27" s="39" t="s">
        <v>302</v>
      </c>
      <c r="B27" s="40">
        <f t="shared" si="3"/>
        <v>3.9809190750372821E-2</v>
      </c>
      <c r="C27" s="40">
        <f t="shared" si="4"/>
        <v>7.7990442603308356E-3</v>
      </c>
      <c r="D27" s="40">
        <f t="shared" si="5"/>
        <v>0</v>
      </c>
      <c r="E27" s="40">
        <f t="shared" si="6"/>
        <v>3.926100421274497E-2</v>
      </c>
      <c r="F27" s="40">
        <f t="shared" si="7"/>
        <v>1.7147600744532868E-2</v>
      </c>
      <c r="G27" s="40">
        <f t="shared" si="8"/>
        <v>0</v>
      </c>
      <c r="H27" s="40">
        <f t="shared" si="9"/>
        <v>0</v>
      </c>
      <c r="I27" s="40">
        <f t="shared" si="10"/>
        <v>2.5521188405454434E-2</v>
      </c>
      <c r="J27" s="40">
        <f t="shared" si="11"/>
        <v>2.220516481209322E-3</v>
      </c>
    </row>
    <row r="28" spans="1:10" x14ac:dyDescent="0.2">
      <c r="A28" s="39" t="s">
        <v>303</v>
      </c>
      <c r="B28" s="40">
        <f t="shared" si="3"/>
        <v>0.2477300167677923</v>
      </c>
      <c r="C28" s="40">
        <f t="shared" si="4"/>
        <v>0.29542148685893488</v>
      </c>
      <c r="D28" s="40">
        <f t="shared" si="5"/>
        <v>0.17711186893867592</v>
      </c>
      <c r="E28" s="40">
        <f t="shared" si="6"/>
        <v>0.1042566782654164</v>
      </c>
      <c r="F28" s="40">
        <f t="shared" si="7"/>
        <v>0.10555775497325577</v>
      </c>
      <c r="G28" s="40">
        <f t="shared" si="8"/>
        <v>2.0403123402644097E-2</v>
      </c>
      <c r="H28" s="40">
        <f t="shared" si="9"/>
        <v>0.11129345468545093</v>
      </c>
      <c r="I28" s="40">
        <f t="shared" si="10"/>
        <v>8.1992515325980016E-3</v>
      </c>
      <c r="J28" s="40">
        <f t="shared" si="11"/>
        <v>0.29075466722653792</v>
      </c>
    </row>
    <row r="29" spans="1:10" x14ac:dyDescent="0.2">
      <c r="A29" s="39" t="s">
        <v>304</v>
      </c>
      <c r="B29" s="40">
        <f t="shared" si="3"/>
        <v>8.8522087271559996E-2</v>
      </c>
      <c r="C29" s="40">
        <f t="shared" si="4"/>
        <v>3.3331613301831771E-2</v>
      </c>
      <c r="D29" s="40">
        <f t="shared" si="5"/>
        <v>6.6005610505107698E-2</v>
      </c>
      <c r="E29" s="40">
        <f t="shared" si="6"/>
        <v>4.7613721204149674E-2</v>
      </c>
      <c r="F29" s="40">
        <f t="shared" si="7"/>
        <v>0</v>
      </c>
      <c r="G29" s="40">
        <f t="shared" si="8"/>
        <v>3.3813424748874309E-3</v>
      </c>
      <c r="H29" s="40">
        <f t="shared" si="9"/>
        <v>4.1820729473052383E-2</v>
      </c>
      <c r="I29" s="40">
        <f t="shared" si="10"/>
        <v>0</v>
      </c>
      <c r="J29" s="40">
        <f t="shared" si="11"/>
        <v>1.9896233466302749E-2</v>
      </c>
    </row>
    <row r="30" spans="1:10" x14ac:dyDescent="0.2">
      <c r="A30" s="39" t="s">
        <v>305</v>
      </c>
      <c r="B30" s="40">
        <f t="shared" si="3"/>
        <v>3.8367313854519441E-2</v>
      </c>
      <c r="C30" s="40">
        <f t="shared" si="4"/>
        <v>0.19171235898498151</v>
      </c>
      <c r="D30" s="40">
        <f t="shared" si="5"/>
        <v>0</v>
      </c>
      <c r="E30" s="40">
        <f t="shared" si="6"/>
        <v>0</v>
      </c>
      <c r="F30" s="40">
        <f t="shared" si="7"/>
        <v>0.35829195935173158</v>
      </c>
      <c r="G30" s="40">
        <f t="shared" si="8"/>
        <v>0</v>
      </c>
      <c r="H30" s="40">
        <f t="shared" si="9"/>
        <v>0</v>
      </c>
      <c r="I30" s="40">
        <f t="shared" si="10"/>
        <v>0.11971537747163036</v>
      </c>
      <c r="J30" s="40">
        <f t="shared" si="11"/>
        <v>0.1973233004408986</v>
      </c>
    </row>
    <row r="31" spans="1:10" x14ac:dyDescent="0.2">
      <c r="A31" s="31" t="s">
        <v>306</v>
      </c>
      <c r="B31" s="41">
        <f t="shared" si="3"/>
        <v>0.75831725646979498</v>
      </c>
      <c r="C31" s="41">
        <f t="shared" si="4"/>
        <v>0.9191940471424862</v>
      </c>
      <c r="D31" s="41">
        <f t="shared" si="5"/>
        <v>0.89710788125253782</v>
      </c>
      <c r="E31" s="41">
        <f t="shared" si="6"/>
        <v>0.71258190325510695</v>
      </c>
      <c r="F31" s="41">
        <f t="shared" si="7"/>
        <v>0.71705649373184888</v>
      </c>
      <c r="G31" s="41">
        <f t="shared" si="8"/>
        <v>0.88451374466992283</v>
      </c>
      <c r="H31" s="41">
        <f t="shared" si="9"/>
        <v>0.93480806228666347</v>
      </c>
      <c r="I31" s="41">
        <f t="shared" si="10"/>
        <v>0.36743470613656576</v>
      </c>
      <c r="J31" s="41">
        <f t="shared" si="11"/>
        <v>0.93712346000419899</v>
      </c>
    </row>
    <row r="32" spans="1:10" x14ac:dyDescent="0.2">
      <c r="A32" s="39" t="s">
        <v>307</v>
      </c>
      <c r="B32" s="40">
        <f t="shared" si="3"/>
        <v>0.1371210612020386</v>
      </c>
      <c r="C32" s="40">
        <f t="shared" si="4"/>
        <v>5.2004784921821638E-2</v>
      </c>
      <c r="D32" s="40">
        <f t="shared" si="5"/>
        <v>6.0048651651868415E-2</v>
      </c>
      <c r="E32" s="40">
        <f t="shared" si="6"/>
        <v>0.28342501826061878</v>
      </c>
      <c r="F32" s="40">
        <f t="shared" si="7"/>
        <v>0.27853185933849722</v>
      </c>
      <c r="G32" s="40">
        <f t="shared" si="8"/>
        <v>0.11548625533007716</v>
      </c>
      <c r="H32" s="40">
        <f t="shared" si="9"/>
        <v>3.8046462532082229E-2</v>
      </c>
      <c r="I32" s="40">
        <f t="shared" si="10"/>
        <v>6.571880061317055E-2</v>
      </c>
      <c r="J32" s="40">
        <f t="shared" si="11"/>
        <v>3.388412345160613E-2</v>
      </c>
    </row>
    <row r="33" spans="1:10" x14ac:dyDescent="0.2">
      <c r="A33" s="39" t="s">
        <v>308</v>
      </c>
      <c r="B33" s="40">
        <f t="shared" si="3"/>
        <v>1.6337104406324177E-2</v>
      </c>
      <c r="C33" s="40">
        <f t="shared" si="4"/>
        <v>2.5279562698406989E-3</v>
      </c>
      <c r="D33" s="40">
        <f t="shared" si="5"/>
        <v>1.8863918564677518E-3</v>
      </c>
      <c r="E33" s="40">
        <f t="shared" si="6"/>
        <v>0</v>
      </c>
      <c r="F33" s="40">
        <f t="shared" si="7"/>
        <v>0</v>
      </c>
      <c r="G33" s="40">
        <f t="shared" si="8"/>
        <v>0</v>
      </c>
      <c r="H33" s="40">
        <f t="shared" si="9"/>
        <v>1.1953037437816621E-3</v>
      </c>
      <c r="I33" s="40">
        <f t="shared" si="10"/>
        <v>0</v>
      </c>
      <c r="J33" s="40">
        <f t="shared" si="11"/>
        <v>5.5497795507033381E-4</v>
      </c>
    </row>
    <row r="34" spans="1:10" x14ac:dyDescent="0.2">
      <c r="A34" s="39" t="s">
        <v>309</v>
      </c>
      <c r="B34" s="40">
        <f t="shared" si="3"/>
        <v>8.8224577921842254E-2</v>
      </c>
      <c r="C34" s="40">
        <f t="shared" si="4"/>
        <v>2.6273211665851493E-2</v>
      </c>
      <c r="D34" s="40">
        <f t="shared" si="5"/>
        <v>4.0957075239125972E-2</v>
      </c>
      <c r="E34" s="40">
        <f t="shared" si="6"/>
        <v>3.9930784842743053E-3</v>
      </c>
      <c r="F34" s="40">
        <f t="shared" si="7"/>
        <v>4.4116469296539128E-3</v>
      </c>
      <c r="G34" s="40">
        <f t="shared" si="8"/>
        <v>0</v>
      </c>
      <c r="H34" s="40">
        <f t="shared" si="9"/>
        <v>2.5950171437472625E-2</v>
      </c>
      <c r="I34" s="40">
        <f t="shared" si="10"/>
        <v>0.56684649325026371</v>
      </c>
      <c r="J34" s="40">
        <f t="shared" si="11"/>
        <v>2.8437438589124502E-2</v>
      </c>
    </row>
    <row r="35" spans="1:10" x14ac:dyDescent="0.2">
      <c r="A35" s="31" t="s">
        <v>310</v>
      </c>
      <c r="B35" s="41">
        <f t="shared" si="3"/>
        <v>0.24168274353020502</v>
      </c>
      <c r="C35" s="41">
        <f t="shared" si="4"/>
        <v>8.0805952857513838E-2</v>
      </c>
      <c r="D35" s="41">
        <f t="shared" si="5"/>
        <v>0.10289211874746214</v>
      </c>
      <c r="E35" s="41">
        <f t="shared" si="6"/>
        <v>0.2874180967448931</v>
      </c>
      <c r="F35" s="41">
        <f t="shared" si="7"/>
        <v>0.28294350626815112</v>
      </c>
      <c r="G35" s="41">
        <f t="shared" si="8"/>
        <v>0.11548625533007716</v>
      </c>
      <c r="H35" s="41">
        <f t="shared" si="9"/>
        <v>6.519193771333652E-2</v>
      </c>
      <c r="I35" s="41">
        <f t="shared" si="10"/>
        <v>0.6325652938634343</v>
      </c>
      <c r="J35" s="41">
        <f t="shared" si="11"/>
        <v>6.2876539995800965E-2</v>
      </c>
    </row>
    <row r="36" spans="1:10" x14ac:dyDescent="0.2">
      <c r="A36" s="34" t="s">
        <v>3</v>
      </c>
      <c r="B36" s="41">
        <f t="shared" si="3"/>
        <v>1</v>
      </c>
      <c r="C36" s="41">
        <f t="shared" si="4"/>
        <v>1</v>
      </c>
      <c r="D36" s="41">
        <f t="shared" si="5"/>
        <v>1</v>
      </c>
      <c r="E36" s="41">
        <f t="shared" si="6"/>
        <v>1</v>
      </c>
      <c r="F36" s="41">
        <f t="shared" si="7"/>
        <v>1</v>
      </c>
      <c r="G36" s="41">
        <f t="shared" si="8"/>
        <v>1</v>
      </c>
      <c r="H36" s="41">
        <f t="shared" si="9"/>
        <v>1</v>
      </c>
      <c r="I36" s="41">
        <f t="shared" si="10"/>
        <v>1</v>
      </c>
      <c r="J36" s="41">
        <f t="shared" si="11"/>
        <v>1</v>
      </c>
    </row>
  </sheetData>
  <mergeCells count="3">
    <mergeCell ref="A1:J1"/>
    <mergeCell ref="A2:J2"/>
    <mergeCell ref="A22:J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20</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3446BF3F-B200-4362-9C50-FD6068C670ED}"/>
</file>

<file path=customXml/itemProps2.xml><?xml version="1.0" encoding="utf-8"?>
<ds:datastoreItem xmlns:ds="http://schemas.openxmlformats.org/officeDocument/2006/customXml" ds:itemID="{6A41B056-231B-420F-8101-2DA0A2EEFF33}"/>
</file>

<file path=customXml/itemProps3.xml><?xml version="1.0" encoding="utf-8"?>
<ds:datastoreItem xmlns:ds="http://schemas.openxmlformats.org/officeDocument/2006/customXml" ds:itemID="{30F9AFDB-B516-482D-8D1D-DF6EF8552F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CONTENIDO</vt:lpstr>
      <vt:lpstr>EMPRESA POR TIPO DE AERONAVE</vt:lpstr>
      <vt:lpstr>Cobertura</vt:lpstr>
      <vt:lpstr>Graficas</vt:lpstr>
      <vt:lpstr>PAX REGULAR NACIONAL -  INTER</vt:lpstr>
      <vt:lpstr>CARGA NACIONAL - INTER</vt:lpstr>
      <vt:lpstr>COMERCIAL REGIONAL</vt:lpstr>
      <vt:lpstr>AEROTAXIS</vt:lpstr>
      <vt:lpstr>TRABAJOS AEREOS ESPECIALES</vt:lpstr>
      <vt:lpstr>AVIACION AGRICOLA</vt:lpstr>
      <vt:lpstr>ESPECIAL DE CARGA</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 Semestre 2020</dc:title>
  <dc:creator>Juan David Dominguez Arrieta</dc:creator>
  <cp:lastModifiedBy>Juan David Dominguez Arrieta</cp:lastModifiedBy>
  <dcterms:created xsi:type="dcterms:W3CDTF">2020-12-11T14:12:01Z</dcterms:created>
  <dcterms:modified xsi:type="dcterms:W3CDTF">2020-12-15T04:05:44Z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